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156" activeTab="0"/>
  </bookViews>
  <sheets>
    <sheet name="Доходы" sheetId="1" r:id="rId1"/>
    <sheet name="Расходы" sheetId="2" r:id="rId2"/>
    <sheet name="Источники деф.бюд." sheetId="3" r:id="rId3"/>
    <sheet name="Лист1" sheetId="4" r:id="rId4"/>
  </sheets>
  <externalReferences>
    <externalReference r:id="rId7"/>
  </externalReferences>
  <definedNames>
    <definedName name="_xlnm.Print_Area" localSheetId="2">'Источники деф.бюд.'!$A$1:$G$19</definedName>
  </definedNames>
  <calcPr fullCalcOnLoad="1"/>
</workbook>
</file>

<file path=xl/sharedStrings.xml><?xml version="1.0" encoding="utf-8"?>
<sst xmlns="http://schemas.openxmlformats.org/spreadsheetml/2006/main" count="281" uniqueCount="188">
  <si>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</si>
  <si>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</si>
  <si>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</si>
  <si>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</si>
  <si>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</si>
  <si>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</si>
  <si>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</si>
  <si>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</si>
  <si>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</si>
  <si>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</si>
  <si>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</si>
  <si>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</si>
  <si>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</si>
  <si>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</si>
  <si>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</si>
  <si>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</si>
  <si>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</si>
  <si>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</si>
  <si>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</si>
  <si>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</si>
  <si>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ФИНАНСИРОВАНИЯ ДЕФИЦИТА БЮДЖЕТА - всего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</si>
  <si>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</si>
  <si>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</si>
  <si>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</si>
  <si>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</si>
  <si>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</si>
  <si>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</si>
  <si>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</si>
  <si>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</si>
  <si>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</si>
  <si>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</si>
  <si>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</si>
  <si>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</si>
  <si>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</si>
  <si>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</si>
  <si>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</si>
  <si>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Неисполненные
назначения (тыс.руб.)</t>
  </si>
  <si>
    <t>Код администратора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</si>
  <si>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</si>
  <si>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</si>
  <si>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</si>
  <si>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</si>
  <si>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</si>
  <si>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</si>
  <si>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Прочие субсидии бюджетам поселений                  </t>
  </si>
  <si>
    <t>Прочие субсидии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</si>
  <si>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</si>
  <si>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</si>
  <si>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</si>
  <si>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</si>
  <si>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</si>
  <si>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</si>
  <si>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</si>
  <si>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</si>
  <si>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</si>
  <si>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</si>
  <si>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</si>
  <si>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</si>
  <si>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</si>
  <si>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Резервный фонд администрации</t>
  </si>
  <si>
    <t>Резервные средства</t>
  </si>
  <si>
    <t>Мобилизационная и вневойсковая подготовка</t>
  </si>
  <si>
    <t>Общеэкономические вопросы</t>
  </si>
  <si>
    <t>Благоустройство</t>
  </si>
  <si>
    <t>Молодежная политика и оздоровление детей</t>
  </si>
  <si>
    <t>Физическая культура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</si>
  <si>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</si>
  <si>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</si>
  <si>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</si>
  <si>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</si>
  <si>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</si>
  <si>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</si>
  <si>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ИМУЩЕСТВО</t>
  </si>
  <si>
    <t>Земельный налог</t>
  </si>
  <si>
    <t>257 20203015130000151</t>
  </si>
  <si>
    <t>000 85000000000000000</t>
  </si>
  <si>
    <t>000 10000000000000000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</si>
  <si>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</si>
  <si>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</si>
  <si>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</si>
  <si>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</si>
  <si>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</si>
  <si>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257 20201001130000151</t>
  </si>
  <si>
    <t>000 10600000000000000</t>
  </si>
  <si>
    <t>000 10100000000000000</t>
  </si>
  <si>
    <t>000 10102000010000110</t>
  </si>
  <si>
    <t>000 10606000000000110</t>
  </si>
  <si>
    <t>000 10606040000000110</t>
  </si>
  <si>
    <t>000 10800000000000000</t>
  </si>
  <si>
    <t>000 10804000010000110</t>
  </si>
  <si>
    <t>257 10804020010000110</t>
  </si>
  <si>
    <t>000 20000000000000000</t>
  </si>
  <si>
    <t>000 20200000000000000</t>
  </si>
  <si>
    <t>000 20201000000000151</t>
  </si>
  <si>
    <t>000 20201001000000151</t>
  </si>
  <si>
    <t>Субсидии бюджетам системы Российской Федерации (межбюджетные субсидии)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</si>
  <si>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</si>
  <si>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</si>
  <si>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</si>
  <si>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</si>
  <si>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</si>
  <si>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Пенсионное обеспечение</t>
  </si>
  <si>
    <t>Другие вопросы в области социальной политики</t>
  </si>
  <si>
    <t>Уменьшение прочих остатков денежных средств бюджетов городских поселений</t>
  </si>
  <si>
    <t>01 05 02 01 13 0000 610</t>
  </si>
  <si>
    <t>01 05 02 01 13 0000 510</t>
  </si>
  <si>
    <t>Налог на имущество физических лиц, взимаемый по ставкам, применяемых к объектам налогооблажения расположенным в границах городских поселений</t>
  </si>
  <si>
    <t>182 10601030130000110</t>
  </si>
  <si>
    <t>Налог на имущество физических лиц</t>
  </si>
  <si>
    <t>182 10601000100000110</t>
  </si>
  <si>
    <t>Непрограммные направления расходов местного бюджета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</si>
  <si>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</si>
  <si>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сфере социальной политики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</si>
  <si>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</si>
  <si>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</si>
  <si>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</si>
  <si>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</si>
  <si>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Уплата прочих налогов, сборов и иных платежей</t>
  </si>
  <si>
    <t xml:space="preserve">Уплата инных платежей 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</si>
  <si>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</si>
  <si>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</si>
  <si>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Иные выплаты, за исключением фонда оплаты труда государственных (муниципальных) органов, лицам, привлекаемых согласно законадательству для выполнения отдельных полномочий</t>
  </si>
  <si>
    <t>МУНИЦИПАЛЬНАЯ  ПРОГРАММА ГОРОДСКОГО ПОСЕЛЕНИЯ РОЩИНСКИЙ "БЛАГОУСТРОЙСТВО ТЕРРИТОРИИ ГОРОДСКОГО ПОСЕЛЕНИЯ РОЩИНСКИЙ НА 2014-2018 ГОДА "</t>
  </si>
  <si>
    <t>МУНИЦИПАЛЬНАЯ ПРОГРАММА ГОРОДСКОГО ПОСЕЛЕНИЯ РОЩИНСКИЙ НА ПЕРИОД 2014-2017 ГОДОВ "ДЕТИ И МОЛОДЕЖЬ -НАШЕ БУДУЩЕЕ"</t>
  </si>
  <si>
    <t>Социальное обеспечение населения в рамках непрграммных направлений расходов местного бюджета в сфере социальной политики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</si>
  <si>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</si>
  <si>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 в рамках непрограммных направлений расходов местного бюджета в сфере социальной политики</t>
  </si>
  <si>
    <t>Пособия, компенсации и иные социальные выплаты гражданам, кроме публичных нормативных обязательств</t>
  </si>
  <si>
    <t>МУНИЦИПАЛЬНАЯ  ПРОГРАММА ГОРОДСКОГО ПОСЕЛЕНИЯ РОЩИНСКИЙ НА 2015-2017 ГГ. "КУЛЬТУРНАЯ ЖИЗНЬ ГОРОДСКОГО ПОСЕЛЕНИЯ РОЩИНСКИЙ"</t>
  </si>
  <si>
    <t>МУНИЦИПАЛЬНАЯ ПРОГРАММА ГОРОДСКОГО ПОСЕЛЕНИЯ РОЩИНСКИЙ НА ПЕРИОД 2014-2017 ГОДОВ "РАЗВИТИЕ ФИЗИЧЕСКОЙ КУЛЬТУРЫ И СПОРТА В ГОРОДСКОМ ПОСЕЛЕНИИ РОЩИНСКИЙ"</t>
  </si>
  <si>
    <t>ИТОГО</t>
  </si>
  <si>
    <t xml:space="preserve"> </t>
  </si>
  <si>
    <t>00 0 0000000</t>
  </si>
  <si>
    <t>90 0 0000000</t>
  </si>
  <si>
    <t>90 1 0000000</t>
  </si>
  <si>
    <t>90 1 0011000</t>
  </si>
  <si>
    <t>Прочая закупка товаров, работ и услуг для обеспечения государственных (муниципальных) нужд</t>
  </si>
  <si>
    <t>90 1 0079900</t>
  </si>
  <si>
    <t>90 1 0020000</t>
  </si>
  <si>
    <t>Закупка товаров, работ и услуг для муниципальных нужд в рамках непрограммных направлений,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 же в сфере средств массовой информации, обслуживания муниципального долга и межбюджетных трансфертов</t>
  </si>
  <si>
    <t>90 1 0078210</t>
  </si>
  <si>
    <t>90 1 0051180</t>
  </si>
  <si>
    <t>НАЦИОНАЛЬНАЯ БЕЗОПАСНОСТЬ И ПРАВООХРАНИТЕЛЬНАЯ ДЕЯТЕЛЬНОСТЬ</t>
  </si>
  <si>
    <t>90 1 0095000</t>
  </si>
  <si>
    <t>90 4 0000000</t>
  </si>
  <si>
    <t>90 4 0020000</t>
  </si>
  <si>
    <t>Закупка товаров, работ и услуг для муниципальных нужд в рамках непрограммных направлений, расходов местного бюджета в области национальной экономики</t>
  </si>
  <si>
    <t>Жилищное хозяйство</t>
  </si>
  <si>
    <t>90 5 0000000</t>
  </si>
  <si>
    <t>Непрограммные направления расходов местного бюджета в области жилищно-коммунального хозяйства</t>
  </si>
  <si>
    <t>90 5 0020000</t>
  </si>
  <si>
    <t>Закупка товаров, работ и услуг в целях капитального ремонта государственного (муниципального имущества)</t>
  </si>
  <si>
    <t>31 0 0020000</t>
  </si>
  <si>
    <t>32 0 0000000</t>
  </si>
  <si>
    <t>32 0 0020000</t>
  </si>
  <si>
    <t>90 0  0000000</t>
  </si>
  <si>
    <t>90 2  0000000</t>
  </si>
  <si>
    <t>90 2  0080000</t>
  </si>
  <si>
    <t>33 0  0000000</t>
  </si>
  <si>
    <t>33 0  0020000</t>
  </si>
  <si>
    <t>Закупка товаров, работ и услуг для государственных (муниципальных) нужд в рамках муниципальной программы "Культурная жизнь городского поселения Рощинский на 2015-2017 года"</t>
  </si>
  <si>
    <t>Непрограммные направления расходов местного бюджета с сфере социальной политики</t>
  </si>
  <si>
    <t>34 0 0000000</t>
  </si>
  <si>
    <t>34 0 0020000</t>
  </si>
  <si>
    <t>Закупка товаров, работ и услуг для государственных (муниципальных) нужд в рамках муниципальной программы  на период 2014-2017 годов"Развитие физической культуры и спорта в городском поселении Рощинский"</t>
  </si>
  <si>
    <t>Неисполненные назначения (тыс.руб.)</t>
  </si>
  <si>
    <t>Назначено (тыс.руб)</t>
  </si>
  <si>
    <t>Исполнено (тыс.руб)</t>
  </si>
  <si>
    <t>Приложение № 1</t>
  </si>
  <si>
    <t>Приложение № 2</t>
  </si>
  <si>
    <t>ПРИЛОЖЕНИЕ №3</t>
  </si>
  <si>
    <t>Назначено    
(тыс. руб.)</t>
  </si>
  <si>
    <t>Исполнено 
(тыс. руб.)</t>
  </si>
  <si>
    <t>Изменения остатков средств</t>
  </si>
  <si>
    <t>Увеличение прочих остатков денежных средств бюджетов поселений</t>
  </si>
  <si>
    <t>ШТРАФЫ,САНКЦИИ,ВОЗМЕЩЕНИЕ УЩЕРБА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</si>
  <si>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государвтенными внебюджетными фондами РФ)</t>
  </si>
  <si>
    <t>161 11633050136000140</t>
  </si>
  <si>
    <t>Неисполненные назначения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</si>
  <si>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ДЕВЯТЬ МЕСЯЦЕВ 2017 ГОДА</t>
  </si>
  <si>
    <t>ОТЧЕТ ПО РАСХОДАМ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</si>
  <si>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2017 ГОДА</t>
  </si>
  <si>
    <t xml:space="preserve"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 </t>
  </si>
  <si>
    <t>11600000000000000000</t>
  </si>
  <si>
    <t>718 11633050130000140</t>
  </si>
  <si>
    <t>к Постановлению Главы городского поселения Рощинский от 16.03.2018 года № 20 "Об утверждении отчета об исполнении бюджета городского поселения Рощинский за  2017 года"</t>
  </si>
  <si>
    <t>к Постановлению Главы городского поселения Рощинский муниципального района Волжский Самарской области от 16.03.2018 г. № 20 "Об утверждении отчета об исполнении бюджета городского поселения Рощинский за 2017 года"</t>
  </si>
  <si>
    <t>к Постановлению Главы городского поселения Рощинский муниципального района Волжский Самарской области от 16.03.2018 года № 20 "Об утверждении отчета об исполнении бюджета городского поселения Рощинский за 2017 года"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</si>
</sst>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  <numFmt numFmtId="175" formatCode="0.0000"/>
    <numFmt numFmtId="176" formatCode="0000000000"/>
    <numFmt numFmtId="177" formatCode="#,##0.0;[Red]\-#,##0.0;0.0"/>
    <numFmt numFmtId="178" formatCode="#,##0.0_ ;[Red]\-#,##0.0\ "/>
    <numFmt numFmtId="179" formatCode="#,##0.0;[Red]\-#,##0.0"/>
    <numFmt numFmtId="180" formatCode="#,##0.00_ ;[Red]\-#,##0.00\ "/>
    <numFmt numFmtId="181" formatCode="#,##0.00_ ;\-#,##0.00\ "/>
  </numFmts>
  <fonts count="6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i/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6" fontId="7" fillId="0" borderId="10" xfId="0" applyNumberFormat="1" applyFont="1" applyBorder="1" applyAlignment="1">
      <alignment horizontal="center" wrapText="1"/>
    </xf>
    <xf numFmtId="0" fontId="11" fillId="0" borderId="11" xfId="53" applyFont="1" applyFill="1" applyBorder="1" applyAlignment="1">
      <alignment vertical="top" wrapText="1"/>
      <protection/>
    </xf>
    <xf numFmtId="0" fontId="12" fillId="0" borderId="11" xfId="53" applyFont="1" applyFill="1" applyBorder="1" applyAlignment="1">
      <alignment vertical="top" wrapText="1"/>
      <protection/>
    </xf>
    <xf numFmtId="164" fontId="11" fillId="0" borderId="10" xfId="53" applyNumberFormat="1" applyFont="1" applyFill="1" applyBorder="1" applyAlignment="1">
      <alignment horizontal="center"/>
      <protection/>
    </xf>
    <xf numFmtId="164" fontId="12" fillId="0" borderId="10" xfId="53" applyNumberFormat="1" applyFont="1" applyFill="1" applyBorder="1" applyAlignment="1">
      <alignment horizontal="center"/>
      <protection/>
    </xf>
    <xf numFmtId="164" fontId="15" fillId="0" borderId="10" xfId="42" applyNumberFormat="1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49" fontId="9" fillId="34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0" fontId="8" fillId="0" borderId="0" xfId="54" applyNumberFormat="1" applyFont="1" applyFill="1" applyAlignment="1" applyProtection="1">
      <alignment/>
      <protection hidden="1"/>
    </xf>
    <xf numFmtId="0" fontId="10" fillId="0" borderId="0" xfId="54">
      <alignment/>
      <protection/>
    </xf>
    <xf numFmtId="0" fontId="10" fillId="0" borderId="0" xfId="54" applyProtection="1">
      <alignment/>
      <protection hidden="1"/>
    </xf>
    <xf numFmtId="0" fontId="16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54" applyNumberFormat="1" applyFont="1" applyFill="1" applyBorder="1" applyAlignment="1" applyProtection="1">
      <alignment horizontal="center" vertical="center" wrapText="1"/>
      <protection hidden="1"/>
    </xf>
    <xf numFmtId="174" fontId="19" fillId="36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36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6" borderId="15" xfId="54" applyNumberFormat="1" applyFont="1" applyFill="1" applyBorder="1" applyAlignment="1" applyProtection="1">
      <alignment horizontal="center" vertical="center" wrapText="1"/>
      <protection hidden="1"/>
    </xf>
    <xf numFmtId="172" fontId="19" fillId="36" borderId="15" xfId="54" applyNumberFormat="1" applyFont="1" applyFill="1" applyBorder="1" applyAlignment="1" applyProtection="1">
      <alignment horizontal="left" vertical="center" wrapText="1"/>
      <protection hidden="1"/>
    </xf>
    <xf numFmtId="174" fontId="20" fillId="37" borderId="15" xfId="54" applyNumberFormat="1" applyFont="1" applyFill="1" applyBorder="1" applyAlignment="1" applyProtection="1">
      <alignment horizontal="center" vertical="center" wrapText="1"/>
      <protection hidden="1"/>
    </xf>
    <xf numFmtId="173" fontId="20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20" fillId="37" borderId="15" xfId="54" applyNumberFormat="1" applyFont="1" applyFill="1" applyBorder="1" applyAlignment="1" applyProtection="1">
      <alignment horizontal="center" vertical="center" wrapText="1"/>
      <protection hidden="1"/>
    </xf>
    <xf numFmtId="172" fontId="20" fillId="37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37" borderId="15" xfId="54" applyNumberFormat="1" applyFont="1" applyFill="1" applyBorder="1" applyAlignment="1" applyProtection="1">
      <alignment horizontal="center" vertical="center" wrapText="1"/>
      <protection hidden="1"/>
    </xf>
    <xf numFmtId="49" fontId="17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37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37" borderId="15" xfId="54" applyNumberFormat="1" applyFont="1" applyFill="1" applyBorder="1" applyAlignment="1" applyProtection="1">
      <alignment horizontal="left" vertical="center" wrapText="1"/>
      <protection hidden="1"/>
    </xf>
    <xf numFmtId="174" fontId="19" fillId="38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38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8" borderId="15" xfId="54" applyNumberFormat="1" applyFont="1" applyFill="1" applyBorder="1" applyAlignment="1" applyProtection="1">
      <alignment horizontal="center" vertical="center" wrapText="1"/>
      <protection hidden="1"/>
    </xf>
    <xf numFmtId="172" fontId="19" fillId="38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39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9" borderId="15" xfId="54" applyNumberFormat="1" applyFont="1" applyFill="1" applyBorder="1" applyAlignment="1" applyProtection="1">
      <alignment horizontal="center" vertical="center" wrapText="1"/>
      <protection hidden="1"/>
    </xf>
    <xf numFmtId="174" fontId="19" fillId="40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40" borderId="15" xfId="54" applyNumberFormat="1" applyFont="1" applyFill="1" applyBorder="1" applyAlignment="1" applyProtection="1">
      <alignment horizontal="center" vertical="center" wrapText="1"/>
      <protection hidden="1"/>
    </xf>
    <xf numFmtId="172" fontId="19" fillId="40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1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41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41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1" borderId="15" xfId="54" applyNumberFormat="1" applyFont="1" applyFill="1" applyBorder="1" applyAlignment="1" applyProtection="1">
      <alignment horizontal="left" vertical="center" wrapText="1"/>
      <protection hidden="1"/>
    </xf>
    <xf numFmtId="173" fontId="17" fillId="41" borderId="15" xfId="54" applyNumberFormat="1" applyFont="1" applyFill="1" applyBorder="1" applyAlignment="1" applyProtection="1">
      <alignment horizontal="center" vertical="center" wrapText="1"/>
      <protection hidden="1"/>
    </xf>
    <xf numFmtId="174" fontId="17" fillId="0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0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0" borderId="15" xfId="54" applyNumberFormat="1" applyFont="1" applyFill="1" applyBorder="1" applyAlignment="1" applyProtection="1">
      <alignment horizontal="left" vertical="center" wrapText="1"/>
      <protection hidden="1"/>
    </xf>
    <xf numFmtId="174" fontId="19" fillId="34" borderId="15" xfId="54" applyNumberFormat="1" applyFont="1" applyFill="1" applyBorder="1" applyAlignment="1" applyProtection="1">
      <alignment horizontal="center" vertical="center" wrapText="1"/>
      <protection hidden="1"/>
    </xf>
    <xf numFmtId="49" fontId="19" fillId="38" borderId="15" xfId="54" applyNumberFormat="1" applyFont="1" applyFill="1" applyBorder="1" applyAlignment="1" applyProtection="1">
      <alignment horizontal="center" vertical="center" wrapText="1"/>
      <protection hidden="1"/>
    </xf>
    <xf numFmtId="174" fontId="19" fillId="42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42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42" borderId="15" xfId="54" applyNumberFormat="1" applyFont="1" applyFill="1" applyBorder="1" applyAlignment="1" applyProtection="1">
      <alignment horizontal="center" vertical="center" wrapText="1"/>
      <protection hidden="1"/>
    </xf>
    <xf numFmtId="172" fontId="19" fillId="42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3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43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3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3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0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0" borderId="15" xfId="54" applyNumberFormat="1" applyFont="1" applyFill="1" applyBorder="1" applyAlignment="1" applyProtection="1">
      <alignment horizontal="center" vertical="center" wrapText="1"/>
      <protection hidden="1"/>
    </xf>
    <xf numFmtId="174" fontId="17" fillId="44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44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4" borderId="15" xfId="54" applyNumberFormat="1" applyFont="1" applyFill="1" applyBorder="1" applyAlignment="1" applyProtection="1">
      <alignment horizontal="left" vertical="center" wrapText="1"/>
      <protection hidden="1"/>
    </xf>
    <xf numFmtId="171" fontId="17" fillId="41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0" borderId="15" xfId="54" applyNumberFormat="1" applyFont="1" applyFill="1" applyBorder="1" applyAlignment="1" applyProtection="1">
      <alignment horizontal="center" vertical="center" wrapText="1"/>
      <protection hidden="1"/>
    </xf>
    <xf numFmtId="174" fontId="17" fillId="45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5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5" borderId="15" xfId="54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54" applyFont="1" applyFill="1" applyProtection="1">
      <alignment/>
      <protection hidden="1"/>
    </xf>
    <xf numFmtId="0" fontId="0" fillId="0" borderId="0" xfId="54" applyFont="1">
      <alignment/>
      <protection/>
    </xf>
    <xf numFmtId="174" fontId="17" fillId="46" borderId="15" xfId="54" applyNumberFormat="1" applyFont="1" applyFill="1" applyBorder="1" applyAlignment="1" applyProtection="1">
      <alignment horizontal="center" vertical="center" wrapText="1"/>
      <protection hidden="1"/>
    </xf>
    <xf numFmtId="49" fontId="17" fillId="46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6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6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" borderId="15" xfId="54" applyNumberFormat="1" applyFont="1" applyFill="1" applyBorder="1" applyAlignment="1" applyProtection="1">
      <alignment horizontal="center" vertical="center" wrapText="1"/>
      <protection hidden="1"/>
    </xf>
    <xf numFmtId="49" fontId="19" fillId="0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>
      <alignment vertical="top" wrapText="1"/>
    </xf>
    <xf numFmtId="173" fontId="19" fillId="4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4" borderId="15" xfId="54" applyNumberFormat="1" applyFont="1" applyFill="1" applyBorder="1" applyAlignment="1" applyProtection="1">
      <alignment horizontal="center" vertical="center" wrapText="1"/>
      <protection hidden="1"/>
    </xf>
    <xf numFmtId="172" fontId="19" fillId="4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7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47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47" borderId="15" xfId="54" applyNumberFormat="1" applyFont="1" applyFill="1" applyBorder="1" applyAlignment="1" applyProtection="1">
      <alignment horizontal="center" vertical="center" wrapText="1"/>
      <protection hidden="1"/>
    </xf>
    <xf numFmtId="172" fontId="19" fillId="47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3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3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3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3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8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48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8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8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9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4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9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9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1" borderId="12" xfId="54" applyNumberFormat="1" applyFont="1" applyFill="1" applyBorder="1" applyAlignment="1" applyProtection="1">
      <alignment horizontal="center" vertical="center" wrapText="1"/>
      <protection hidden="1"/>
    </xf>
    <xf numFmtId="173" fontId="17" fillId="41" borderId="12" xfId="54" applyNumberFormat="1" applyFont="1" applyFill="1" applyBorder="1" applyAlignment="1" applyProtection="1">
      <alignment horizontal="center" vertical="center" wrapText="1"/>
      <protection hidden="1"/>
    </xf>
    <xf numFmtId="171" fontId="17" fillId="41" borderId="12" xfId="54" applyNumberFormat="1" applyFont="1" applyFill="1" applyBorder="1" applyAlignment="1" applyProtection="1">
      <alignment horizontal="center" vertical="center" wrapText="1"/>
      <protection hidden="1"/>
    </xf>
    <xf numFmtId="172" fontId="17" fillId="41" borderId="12" xfId="54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54" applyNumberFormat="1" applyFont="1" applyFill="1" applyBorder="1" applyAlignment="1" applyProtection="1">
      <alignment/>
      <protection hidden="1"/>
    </xf>
    <xf numFmtId="0" fontId="21" fillId="0" borderId="10" xfId="54" applyNumberFormat="1" applyFont="1" applyFill="1" applyBorder="1" applyAlignment="1" applyProtection="1">
      <alignment/>
      <protection hidden="1"/>
    </xf>
    <xf numFmtId="0" fontId="17" fillId="0" borderId="10" xfId="54" applyFont="1" applyBorder="1" applyAlignment="1" applyProtection="1">
      <alignment horizontal="center"/>
      <protection hidden="1"/>
    </xf>
    <xf numFmtId="0" fontId="8" fillId="0" borderId="0" xfId="54" applyFont="1" applyFill="1" applyAlignment="1" applyProtection="1">
      <alignment/>
      <protection hidden="1"/>
    </xf>
    <xf numFmtId="0" fontId="10" fillId="0" borderId="0" xfId="54" applyAlignment="1" applyProtection="1">
      <alignment/>
      <protection hidden="1"/>
    </xf>
    <xf numFmtId="2" fontId="19" fillId="40" borderId="15" xfId="54" applyNumberFormat="1" applyFont="1" applyFill="1" applyBorder="1" applyAlignment="1" applyProtection="1">
      <alignment vertical="center" wrapText="1"/>
      <protection hidden="1"/>
    </xf>
    <xf numFmtId="2" fontId="17" fillId="3" borderId="10" xfId="54" applyNumberFormat="1" applyFont="1" applyFill="1" applyBorder="1" applyAlignment="1" applyProtection="1">
      <alignment vertical="top"/>
      <protection hidden="1"/>
    </xf>
    <xf numFmtId="2" fontId="17" fillId="0" borderId="10" xfId="54" applyNumberFormat="1" applyFont="1" applyBorder="1" applyAlignment="1" applyProtection="1">
      <alignment vertical="top"/>
      <protection hidden="1"/>
    </xf>
    <xf numFmtId="2" fontId="17" fillId="4" borderId="10" xfId="54" applyNumberFormat="1" applyFont="1" applyFill="1" applyBorder="1" applyAlignment="1" applyProtection="1">
      <alignment vertical="top"/>
      <protection hidden="1"/>
    </xf>
    <xf numFmtId="2" fontId="19" fillId="34" borderId="15" xfId="54" applyNumberFormat="1" applyFont="1" applyFill="1" applyBorder="1" applyAlignment="1" applyProtection="1">
      <alignment vertical="center" wrapText="1"/>
      <protection hidden="1"/>
    </xf>
    <xf numFmtId="2" fontId="17" fillId="0" borderId="15" xfId="54" applyNumberFormat="1" applyFont="1" applyFill="1" applyBorder="1" applyAlignment="1" applyProtection="1">
      <alignment vertical="top" wrapText="1"/>
      <protection hidden="1"/>
    </xf>
    <xf numFmtId="2" fontId="17" fillId="33" borderId="15" xfId="54" applyNumberFormat="1" applyFont="1" applyFill="1" applyBorder="1" applyAlignment="1" applyProtection="1">
      <alignment vertical="top" wrapText="1"/>
      <protection hidden="1"/>
    </xf>
    <xf numFmtId="2" fontId="17" fillId="4" borderId="15" xfId="54" applyNumberFormat="1" applyFont="1" applyFill="1" applyBorder="1" applyAlignment="1" applyProtection="1">
      <alignment vertical="top" wrapText="1"/>
      <protection hidden="1"/>
    </xf>
    <xf numFmtId="2" fontId="17" fillId="4" borderId="15" xfId="54" applyNumberFormat="1" applyFont="1" applyFill="1" applyBorder="1" applyAlignment="1" applyProtection="1">
      <alignment horizontal="right" vertical="top" wrapText="1"/>
      <protection hidden="1"/>
    </xf>
    <xf numFmtId="2" fontId="17" fillId="0" borderId="15" xfId="54" applyNumberFormat="1" applyFont="1" applyFill="1" applyBorder="1" applyAlignment="1" applyProtection="1">
      <alignment horizontal="right" vertical="top" wrapText="1"/>
      <protection hidden="1"/>
    </xf>
    <xf numFmtId="2" fontId="19" fillId="38" borderId="15" xfId="54" applyNumberFormat="1" applyFont="1" applyFill="1" applyBorder="1" applyAlignment="1" applyProtection="1">
      <alignment vertical="top" wrapText="1"/>
      <protection hidden="1"/>
    </xf>
    <xf numFmtId="2" fontId="17" fillId="39" borderId="15" xfId="54" applyNumberFormat="1" applyFont="1" applyFill="1" applyBorder="1" applyAlignment="1" applyProtection="1">
      <alignment vertical="top" wrapText="1"/>
      <protection hidden="1"/>
    </xf>
    <xf numFmtId="2" fontId="17" fillId="46" borderId="15" xfId="54" applyNumberFormat="1" applyFont="1" applyFill="1" applyBorder="1" applyAlignment="1" applyProtection="1">
      <alignment vertical="top" wrapText="1"/>
      <protection hidden="1"/>
    </xf>
    <xf numFmtId="2" fontId="19" fillId="34" borderId="15" xfId="54" applyNumberFormat="1" applyFont="1" applyFill="1" applyBorder="1" applyAlignment="1" applyProtection="1">
      <alignment vertical="top" wrapText="1"/>
      <protection hidden="1"/>
    </xf>
    <xf numFmtId="174" fontId="17" fillId="50" borderId="15" xfId="54" applyNumberFormat="1" applyFont="1" applyFill="1" applyBorder="1" applyAlignment="1" applyProtection="1">
      <alignment horizontal="center" vertical="center" wrapText="1"/>
      <protection hidden="1"/>
    </xf>
    <xf numFmtId="49" fontId="17" fillId="50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50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50" borderId="15" xfId="54" applyNumberFormat="1" applyFont="1" applyFill="1" applyBorder="1" applyAlignment="1" applyProtection="1">
      <alignment horizontal="left" vertical="center" wrapText="1"/>
      <protection hidden="1"/>
    </xf>
    <xf numFmtId="2" fontId="17" fillId="50" borderId="15" xfId="54" applyNumberFormat="1" applyFont="1" applyFill="1" applyBorder="1" applyAlignment="1" applyProtection="1">
      <alignment vertical="top" wrapText="1"/>
      <protection hidden="1"/>
    </xf>
    <xf numFmtId="2" fontId="19" fillId="36" borderId="15" xfId="54" applyNumberFormat="1" applyFont="1" applyFill="1" applyBorder="1" applyAlignment="1" applyProtection="1">
      <alignment vertical="top" wrapText="1"/>
      <protection hidden="1"/>
    </xf>
    <xf numFmtId="2" fontId="20" fillId="37" borderId="15" xfId="54" applyNumberFormat="1" applyFont="1" applyFill="1" applyBorder="1" applyAlignment="1" applyProtection="1">
      <alignment vertical="top" wrapText="1"/>
      <protection hidden="1"/>
    </xf>
    <xf numFmtId="180" fontId="17" fillId="41" borderId="15" xfId="54" applyNumberFormat="1" applyFont="1" applyFill="1" applyBorder="1" applyAlignment="1" applyProtection="1">
      <alignment vertical="top" wrapText="1"/>
      <protection hidden="1"/>
    </xf>
    <xf numFmtId="180" fontId="17" fillId="41" borderId="12" xfId="54" applyNumberFormat="1" applyFont="1" applyFill="1" applyBorder="1" applyAlignment="1" applyProtection="1">
      <alignment vertical="top" wrapText="1"/>
      <protection hidden="1"/>
    </xf>
    <xf numFmtId="2" fontId="17" fillId="41" borderId="16" xfId="54" applyNumberFormat="1" applyFont="1" applyFill="1" applyBorder="1" applyAlignment="1" applyProtection="1">
      <alignment vertical="top" wrapText="1"/>
      <protection hidden="1"/>
    </xf>
    <xf numFmtId="2" fontId="17" fillId="41" borderId="17" xfId="54" applyNumberFormat="1" applyFont="1" applyFill="1" applyBorder="1" applyAlignment="1" applyProtection="1">
      <alignment vertical="top" wrapText="1"/>
      <protection hidden="1"/>
    </xf>
    <xf numFmtId="2" fontId="17" fillId="3" borderId="15" xfId="54" applyNumberFormat="1" applyFont="1" applyFill="1" applyBorder="1" applyAlignment="1" applyProtection="1">
      <alignment vertical="top" wrapText="1"/>
      <protection hidden="1"/>
    </xf>
    <xf numFmtId="2" fontId="19" fillId="42" borderId="15" xfId="54" applyNumberFormat="1" applyFont="1" applyFill="1" applyBorder="1" applyAlignment="1" applyProtection="1">
      <alignment vertical="top" wrapText="1"/>
      <protection hidden="1"/>
    </xf>
    <xf numFmtId="2" fontId="19" fillId="40" borderId="15" xfId="54" applyNumberFormat="1" applyFont="1" applyFill="1" applyBorder="1" applyAlignment="1" applyProtection="1">
      <alignment vertical="top" wrapText="1"/>
      <protection hidden="1"/>
    </xf>
    <xf numFmtId="2" fontId="17" fillId="47" borderId="15" xfId="54" applyNumberFormat="1" applyFont="1" applyFill="1" applyBorder="1" applyAlignment="1" applyProtection="1">
      <alignment vertical="top" wrapText="1"/>
      <protection hidden="1"/>
    </xf>
    <xf numFmtId="2" fontId="17" fillId="43" borderId="15" xfId="54" applyNumberFormat="1" applyFont="1" applyFill="1" applyBorder="1" applyAlignment="1" applyProtection="1">
      <alignment vertical="top" wrapText="1"/>
      <protection hidden="1"/>
    </xf>
    <xf numFmtId="2" fontId="17" fillId="41" borderId="15" xfId="54" applyNumberFormat="1" applyFont="1" applyFill="1" applyBorder="1" applyAlignment="1" applyProtection="1">
      <alignment vertical="top" wrapText="1"/>
      <protection hidden="1"/>
    </xf>
    <xf numFmtId="2" fontId="17" fillId="34" borderId="15" xfId="54" applyNumberFormat="1" applyFont="1" applyFill="1" applyBorder="1" applyAlignment="1" applyProtection="1">
      <alignment vertical="top" wrapText="1"/>
      <protection hidden="1"/>
    </xf>
    <xf numFmtId="2" fontId="17" fillId="44" borderId="15" xfId="54" applyNumberFormat="1" applyFont="1" applyFill="1" applyBorder="1" applyAlignment="1" applyProtection="1">
      <alignment vertical="top" wrapText="1"/>
      <protection hidden="1"/>
    </xf>
    <xf numFmtId="2" fontId="19" fillId="34" borderId="10" xfId="54" applyNumberFormat="1" applyFont="1" applyFill="1" applyBorder="1" applyAlignment="1" applyProtection="1">
      <alignment vertical="top"/>
      <protection hidden="1"/>
    </xf>
    <xf numFmtId="0" fontId="16" fillId="0" borderId="0" xfId="54" applyNumberFormat="1" applyFont="1" applyFill="1" applyBorder="1" applyAlignment="1" applyProtection="1">
      <alignment horizontal="right" vertical="center"/>
      <protection hidden="1"/>
    </xf>
    <xf numFmtId="0" fontId="10" fillId="0" borderId="0" xfId="54" applyAlignment="1">
      <alignment/>
      <protection/>
    </xf>
    <xf numFmtId="0" fontId="60" fillId="0" borderId="0" xfId="53" applyFont="1" applyFill="1" applyAlignment="1">
      <alignment horizontal="left" vertical="top"/>
      <protection/>
    </xf>
    <xf numFmtId="0" fontId="17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19" xfId="54" applyNumberFormat="1" applyFont="1" applyFill="1" applyBorder="1" applyAlignment="1" applyProtection="1">
      <alignment horizontal="center" vertical="center" wrapText="1"/>
      <protection hidden="1"/>
    </xf>
    <xf numFmtId="0" fontId="18" fillId="33" borderId="0" xfId="54" applyFont="1" applyFill="1" applyBorder="1" applyAlignment="1" applyProtection="1">
      <alignment horizontal="center"/>
      <protection hidden="1"/>
    </xf>
    <xf numFmtId="0" fontId="60" fillId="0" borderId="0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60" fillId="0" borderId="0" xfId="53" applyFont="1" applyFill="1" applyBorder="1" applyAlignment="1">
      <alignment horizontal="left" vertical="top"/>
      <protection/>
    </xf>
    <xf numFmtId="0" fontId="60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1" fontId="9" fillId="34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64" fontId="21" fillId="0" borderId="10" xfId="54" applyNumberFormat="1" applyFont="1" applyFill="1" applyBorder="1" applyAlignment="1" applyProtection="1">
      <alignment/>
      <protection hidden="1"/>
    </xf>
    <xf numFmtId="164" fontId="21" fillId="0" borderId="20" xfId="54" applyNumberFormat="1" applyFont="1" applyFill="1" applyBorder="1" applyAlignment="1" applyProtection="1">
      <alignment vertical="center"/>
      <protection hidden="1"/>
    </xf>
    <xf numFmtId="164" fontId="21" fillId="0" borderId="10" xfId="54" applyNumberFormat="1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11" fillId="0" borderId="0" xfId="53" applyFont="1" applyFill="1" applyAlignment="1">
      <alignment wrapText="1"/>
      <protection/>
    </xf>
    <xf numFmtId="0" fontId="12" fillId="0" borderId="0" xfId="53" applyFont="1" applyFill="1" applyAlignment="1">
      <alignment horizontal="left" wrapText="1"/>
      <protection/>
    </xf>
    <xf numFmtId="171" fontId="11" fillId="0" borderId="21" xfId="53" applyNumberFormat="1" applyFont="1" applyFill="1" applyBorder="1" applyAlignment="1">
      <alignment horizontal="right" vertical="top" wrapText="1"/>
      <protection/>
    </xf>
    <xf numFmtId="0" fontId="11" fillId="0" borderId="11" xfId="53" applyFont="1" applyFill="1" applyBorder="1" applyAlignment="1">
      <alignment horizontal="left" vertical="top" wrapText="1"/>
      <protection/>
    </xf>
    <xf numFmtId="171" fontId="12" fillId="0" borderId="21" xfId="53" applyNumberFormat="1" applyFont="1" applyFill="1" applyBorder="1" applyAlignment="1">
      <alignment horizontal="right" vertical="top" wrapText="1"/>
      <protection/>
    </xf>
    <xf numFmtId="0" fontId="12" fillId="0" borderId="11" xfId="53" applyFont="1" applyFill="1" applyBorder="1" applyAlignment="1">
      <alignment horizontal="left" vertical="top" wrapText="1"/>
      <protection/>
    </xf>
    <xf numFmtId="171" fontId="13" fillId="0" borderId="21" xfId="53" applyNumberFormat="1" applyFont="1" applyFill="1" applyBorder="1" applyAlignment="1">
      <alignment horizontal="right" vertical="top" wrapText="1"/>
      <protection/>
    </xf>
    <xf numFmtId="0" fontId="13" fillId="0" borderId="11" xfId="53" applyFont="1" applyFill="1" applyBorder="1" applyAlignment="1">
      <alignment horizontal="left" vertical="top" wrapText="1"/>
      <protection/>
    </xf>
    <xf numFmtId="0" fontId="13" fillId="0" borderId="11" xfId="53" applyFont="1" applyFill="1" applyBorder="1" applyAlignment="1">
      <alignment vertical="top" wrapText="1"/>
      <protection/>
    </xf>
    <xf numFmtId="164" fontId="13" fillId="0" borderId="10" xfId="53" applyNumberFormat="1" applyFont="1" applyFill="1" applyBorder="1" applyAlignment="1">
      <alignment horizontal="center"/>
      <protection/>
    </xf>
    <xf numFmtId="164" fontId="17" fillId="0" borderId="15" xfId="54" applyNumberFormat="1" applyFont="1" applyFill="1" applyBorder="1" applyAlignment="1" applyProtection="1">
      <alignment horizontal="right" vertical="top" wrapText="1"/>
      <protection hidden="1"/>
    </xf>
    <xf numFmtId="164" fontId="17" fillId="0" borderId="15" xfId="54" applyNumberFormat="1" applyFont="1" applyFill="1" applyBorder="1" applyAlignment="1" applyProtection="1">
      <alignment vertical="top" wrapText="1"/>
      <protection hidden="1"/>
    </xf>
    <xf numFmtId="164" fontId="17" fillId="4" borderId="15" xfId="54" applyNumberFormat="1" applyFont="1" applyFill="1" applyBorder="1" applyAlignment="1" applyProtection="1">
      <alignment vertical="top" wrapText="1"/>
      <protection hidden="1"/>
    </xf>
    <xf numFmtId="164" fontId="17" fillId="4" borderId="15" xfId="54" applyNumberFormat="1" applyFont="1" applyFill="1" applyBorder="1" applyAlignment="1" applyProtection="1">
      <alignment horizontal="right" vertical="top" wrapText="1"/>
      <protection hidden="1"/>
    </xf>
    <xf numFmtId="164" fontId="19" fillId="34" borderId="15" xfId="54" applyNumberFormat="1" applyFont="1" applyFill="1" applyBorder="1" applyAlignment="1" applyProtection="1">
      <alignment vertical="center" wrapText="1"/>
      <protection hidden="1"/>
    </xf>
    <xf numFmtId="164" fontId="17" fillId="33" borderId="15" xfId="54" applyNumberFormat="1" applyFont="1" applyFill="1" applyBorder="1" applyAlignment="1" applyProtection="1">
      <alignment vertical="top" wrapText="1"/>
      <protection hidden="1"/>
    </xf>
    <xf numFmtId="164" fontId="17" fillId="46" borderId="15" xfId="54" applyNumberFormat="1" applyFont="1" applyFill="1" applyBorder="1" applyAlignment="1" applyProtection="1">
      <alignment vertical="top" wrapText="1"/>
      <protection hidden="1"/>
    </xf>
    <xf numFmtId="164" fontId="17" fillId="39" borderId="15" xfId="54" applyNumberFormat="1" applyFont="1" applyFill="1" applyBorder="1" applyAlignment="1" applyProtection="1">
      <alignment vertical="top" wrapText="1"/>
      <protection hidden="1"/>
    </xf>
    <xf numFmtId="164" fontId="17" fillId="3" borderId="15" xfId="54" applyNumberFormat="1" applyFont="1" applyFill="1" applyBorder="1" applyAlignment="1" applyProtection="1">
      <alignment vertical="top" wrapText="1"/>
      <protection hidden="1"/>
    </xf>
    <xf numFmtId="164" fontId="17" fillId="45" borderId="15" xfId="54" applyNumberFormat="1" applyFont="1" applyFill="1" applyBorder="1" applyAlignment="1" applyProtection="1">
      <alignment vertical="top" wrapText="1"/>
      <protection hidden="1"/>
    </xf>
    <xf numFmtId="164" fontId="19" fillId="42" borderId="15" xfId="54" applyNumberFormat="1" applyFont="1" applyFill="1" applyBorder="1" applyAlignment="1" applyProtection="1">
      <alignment vertical="top" wrapText="1"/>
      <protection hidden="1"/>
    </xf>
    <xf numFmtId="164" fontId="19" fillId="38" borderId="15" xfId="54" applyNumberFormat="1" applyFont="1" applyFill="1" applyBorder="1" applyAlignment="1" applyProtection="1">
      <alignment vertical="top" wrapText="1"/>
      <protection hidden="1"/>
    </xf>
    <xf numFmtId="164" fontId="17" fillId="0" borderId="10" xfId="54" applyNumberFormat="1" applyFont="1" applyBorder="1" applyAlignment="1" applyProtection="1">
      <alignment vertical="top"/>
      <protection hidden="1"/>
    </xf>
    <xf numFmtId="164" fontId="17" fillId="51" borderId="10" xfId="54" applyNumberFormat="1" applyFont="1" applyFill="1" applyBorder="1" applyAlignment="1" applyProtection="1">
      <alignment vertical="top"/>
      <protection hidden="1"/>
    </xf>
    <xf numFmtId="43" fontId="8" fillId="33" borderId="10" xfId="0" applyNumberFormat="1" applyFont="1" applyFill="1" applyBorder="1" applyAlignment="1">
      <alignment horizontal="center"/>
    </xf>
    <xf numFmtId="43" fontId="8" fillId="0" borderId="10" xfId="0" applyNumberFormat="1" applyFont="1" applyFill="1" applyBorder="1" applyAlignment="1">
      <alignment horizontal="center"/>
    </xf>
    <xf numFmtId="43" fontId="8" fillId="0" borderId="10" xfId="0" applyNumberFormat="1" applyFont="1" applyFill="1" applyBorder="1" applyAlignment="1">
      <alignment/>
    </xf>
    <xf numFmtId="43" fontId="8" fillId="33" borderId="10" xfId="0" applyNumberFormat="1" applyFont="1" applyFill="1" applyBorder="1" applyAlignment="1">
      <alignment/>
    </xf>
    <xf numFmtId="43" fontId="9" fillId="0" borderId="10" xfId="0" applyNumberFormat="1" applyFont="1" applyBorder="1" applyAlignment="1">
      <alignment horizontal="center"/>
    </xf>
    <xf numFmtId="43" fontId="9" fillId="35" borderId="10" xfId="0" applyNumberFormat="1" applyFont="1" applyFill="1" applyBorder="1" applyAlignment="1">
      <alignment horizontal="center"/>
    </xf>
    <xf numFmtId="43" fontId="9" fillId="34" borderId="10" xfId="0" applyNumberFormat="1" applyFont="1" applyFill="1" applyBorder="1" applyAlignment="1">
      <alignment horizontal="center"/>
    </xf>
    <xf numFmtId="43" fontId="8" fillId="34" borderId="10" xfId="0" applyNumberFormat="1" applyFont="1" applyFill="1" applyBorder="1" applyAlignment="1">
      <alignment horizontal="center"/>
    </xf>
    <xf numFmtId="181" fontId="17" fillId="46" borderId="15" xfId="54" applyNumberFormat="1" applyFont="1" applyFill="1" applyBorder="1" applyAlignment="1" applyProtection="1">
      <alignment vertical="top" wrapText="1"/>
      <protection hidden="1"/>
    </xf>
    <xf numFmtId="181" fontId="17" fillId="39" borderId="15" xfId="54" applyNumberFormat="1" applyFont="1" applyFill="1" applyBorder="1" applyAlignment="1" applyProtection="1">
      <alignment vertical="top" wrapText="1"/>
      <protection hidden="1"/>
    </xf>
    <xf numFmtId="0" fontId="8" fillId="0" borderId="0" xfId="0" applyFont="1" applyAlignment="1">
      <alignment horizontal="center" wrapText="1"/>
    </xf>
    <xf numFmtId="0" fontId="12" fillId="0" borderId="0" xfId="53" applyFont="1" applyFill="1" applyAlignment="1">
      <alignment horizontal="left" vertical="top" wrapText="1"/>
      <protection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6" fillId="0" borderId="16" xfId="54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>
      <alignment horizontal="center" vertical="center" wrapText="1"/>
    </xf>
    <xf numFmtId="0" fontId="16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vertical="center"/>
    </xf>
    <xf numFmtId="0" fontId="12" fillId="0" borderId="0" xfId="53" applyFont="1" applyFill="1" applyBorder="1" applyAlignment="1">
      <alignment horizontal="left" vertical="top" wrapText="1"/>
      <protection/>
    </xf>
    <xf numFmtId="0" fontId="16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12" xfId="54" applyNumberFormat="1" applyFont="1" applyFill="1" applyBorder="1" applyAlignment="1" applyProtection="1">
      <alignment horizontal="center" vertical="center"/>
      <protection hidden="1"/>
    </xf>
    <xf numFmtId="0" fontId="23" fillId="33" borderId="0" xfId="54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12" fillId="0" borderId="16" xfId="53" applyNumberFormat="1" applyFont="1" applyFill="1" applyBorder="1" applyAlignment="1">
      <alignment horizontal="center" vertical="center" wrapText="1"/>
      <protection/>
    </xf>
    <xf numFmtId="164" fontId="12" fillId="0" borderId="26" xfId="53" applyNumberFormat="1" applyFont="1" applyFill="1" applyBorder="1" applyAlignment="1">
      <alignment horizontal="center" vertical="center" wrapText="1"/>
      <protection/>
    </xf>
    <xf numFmtId="164" fontId="12" fillId="0" borderId="2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8" fillId="0" borderId="25" xfId="53" applyFont="1" applyFill="1" applyBorder="1" applyAlignment="1">
      <alignment horizont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26" xfId="53" applyFont="1" applyFill="1" applyBorder="1" applyAlignment="1">
      <alignment horizontal="center" vertical="center" wrapText="1"/>
      <protection/>
    </xf>
    <xf numFmtId="0" fontId="12" fillId="0" borderId="27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12" fillId="0" borderId="27" xfId="53" applyFont="1" applyFill="1" applyBorder="1" applyAlignment="1">
      <alignment horizontal="center" vertical="center"/>
      <protection/>
    </xf>
    <xf numFmtId="0" fontId="12" fillId="0" borderId="16" xfId="53" applyFont="1" applyFill="1" applyBorder="1" applyAlignment="1">
      <alignment horizontal="center" vertical="top" wrapText="1"/>
      <protection/>
    </xf>
    <xf numFmtId="0" fontId="12" fillId="0" borderId="26" xfId="53" applyFont="1" applyFill="1" applyBorder="1" applyAlignment="1">
      <alignment horizontal="center" vertical="top" wrapText="1"/>
      <protection/>
    </xf>
    <xf numFmtId="0" fontId="12" fillId="0" borderId="27" xfId="53" applyFont="1" applyFill="1" applyBorder="1" applyAlignment="1">
      <alignment horizontal="center" vertical="top" wrapText="1"/>
      <protection/>
    </xf>
    <xf numFmtId="0" fontId="60" fillId="0" borderId="0" xfId="53" applyFont="1" applyFill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54;&#1071;%202016\2016%20&#1041;&#1070;&#1044;&#1046;&#1045;&#1058;\&#1054;&#1058;&#1063;&#1045;&#1058;%20&#1087;&#1086;%20&#1048;&#1057;&#1055;.&#1041;&#1070;&#1044;&#1046;&#1045;&#1058;&#1040;\2016\2%20&#1082;&#1074;&#1072;&#1088;&#1090;&#1072;&#1083;\&#1048;&#1089;&#1087;&#1086;&#1083;&#1085;.%206%20&#1084;&#1077;&#1089;&#1103;&#1094;&#1077;&#1074;%20&#1087;&#1088;&#1080;&#1083;.%20&#8470;1,2,3%20&#1082;%20&#1055;&#1086;&#1089;&#1090;&#1072;&#1085;&#1086;&#1074;&#1083;&#1077;&#1085;&#1080;&#1102;%2061%20&#1086;&#1090;%2008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 деф.бюд."/>
      <sheetName val="Лист1"/>
    </sheetNames>
    <sheetDataSet>
      <sheetData sheetId="0">
        <row r="6">
          <cell r="C6">
            <v>24121.13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60" zoomScalePageLayoutView="0" workbookViewId="0" topLeftCell="A2">
      <selection activeCell="A11" sqref="A11"/>
    </sheetView>
  </sheetViews>
  <sheetFormatPr defaultColWidth="9.00390625" defaultRowHeight="12.75"/>
  <cols>
    <col min="1" max="1" width="47.125" style="4" customWidth="1"/>
    <col min="2" max="2" width="24.50390625" style="5" customWidth="1"/>
    <col min="3" max="3" width="16.50390625" style="4" customWidth="1"/>
    <col min="4" max="4" width="15.375" style="4" customWidth="1"/>
    <col min="5" max="5" width="15.00390625" style="1" customWidth="1"/>
    <col min="6" max="6" width="9.125" style="1" customWidth="1"/>
  </cols>
  <sheetData>
    <row r="1" spans="2:6" ht="13.5">
      <c r="B1" s="185"/>
      <c r="C1" s="234" t="s">
        <v>168</v>
      </c>
      <c r="D1" s="235"/>
      <c r="E1" s="235"/>
      <c r="F1" s="185"/>
    </row>
    <row r="2" spans="2:6" ht="12.75" customHeight="1">
      <c r="B2" s="184"/>
      <c r="C2" s="232" t="s">
        <v>187</v>
      </c>
      <c r="D2" s="233"/>
      <c r="E2" s="233"/>
      <c r="F2" s="184"/>
    </row>
    <row r="3" spans="2:6" ht="82.5" customHeight="1">
      <c r="B3" s="184"/>
      <c r="C3" s="233"/>
      <c r="D3" s="233"/>
      <c r="E3" s="233"/>
      <c r="F3" s="184"/>
    </row>
    <row r="4" spans="2:6" ht="38.25" customHeight="1">
      <c r="B4" s="184"/>
      <c r="C4" s="188"/>
      <c r="D4" s="188"/>
      <c r="E4" s="188"/>
      <c r="F4" s="184"/>
    </row>
    <row r="5" spans="1:5" ht="79.5" customHeight="1">
      <c r="A5" s="231" t="s">
        <v>181</v>
      </c>
      <c r="B5" s="231"/>
      <c r="C5" s="231"/>
      <c r="D5" s="231"/>
      <c r="E5" s="231"/>
    </row>
    <row r="6" spans="1:6" s="3" customFormat="1" ht="40.5" customHeight="1">
      <c r="A6" s="23" t="s">
        <v>11</v>
      </c>
      <c r="B6" s="24" t="s">
        <v>0</v>
      </c>
      <c r="C6" s="25" t="s">
        <v>13</v>
      </c>
      <c r="D6" s="23" t="s">
        <v>12</v>
      </c>
      <c r="E6" s="23" t="s">
        <v>36</v>
      </c>
      <c r="F6" s="2"/>
    </row>
    <row r="7" spans="1:6" s="6" customFormat="1" ht="15" customHeight="1">
      <c r="A7" s="36" t="s">
        <v>14</v>
      </c>
      <c r="B7" s="37" t="s">
        <v>75</v>
      </c>
      <c r="C7" s="38">
        <f>C8+C26</f>
        <v>24121.2</v>
      </c>
      <c r="D7" s="225">
        <f>D8+D26</f>
        <v>32568.899999999994</v>
      </c>
      <c r="E7" s="192">
        <v>0</v>
      </c>
      <c r="F7" s="7"/>
    </row>
    <row r="8" spans="1:6" s="10" customFormat="1" ht="14.25" customHeight="1">
      <c r="A8" s="22" t="s">
        <v>1</v>
      </c>
      <c r="B8" s="19" t="s">
        <v>76</v>
      </c>
      <c r="C8" s="44">
        <f>C10+C14+C20</f>
        <v>22593.7</v>
      </c>
      <c r="D8" s="226">
        <f>D9+D14+D20+D23</f>
        <v>31041.399999999994</v>
      </c>
      <c r="E8" s="191">
        <v>0</v>
      </c>
      <c r="F8" s="9"/>
    </row>
    <row r="9" spans="1:6" s="12" customFormat="1" ht="13.5">
      <c r="A9" s="22" t="s">
        <v>2</v>
      </c>
      <c r="B9" s="19" t="s">
        <v>84</v>
      </c>
      <c r="C9" s="44">
        <f>C10</f>
        <v>22463.8</v>
      </c>
      <c r="D9" s="226">
        <f>D10</f>
        <v>30878.199999999997</v>
      </c>
      <c r="E9" s="191">
        <f>E10</f>
        <v>0</v>
      </c>
      <c r="F9" s="11"/>
    </row>
    <row r="10" spans="1:6" s="14" customFormat="1" ht="13.5">
      <c r="A10" s="41" t="s">
        <v>3</v>
      </c>
      <c r="B10" s="42" t="s">
        <v>85</v>
      </c>
      <c r="C10" s="189">
        <f>C11+C12+C13</f>
        <v>22463.8</v>
      </c>
      <c r="D10" s="227">
        <f>D11+D12+D13</f>
        <v>30878.199999999997</v>
      </c>
      <c r="E10" s="189">
        <v>0</v>
      </c>
      <c r="F10" s="13"/>
    </row>
    <row r="11" spans="1:6" s="14" customFormat="1" ht="93.75" customHeight="1">
      <c r="A11" s="31" t="s">
        <v>66</v>
      </c>
      <c r="B11" s="32" t="s">
        <v>67</v>
      </c>
      <c r="C11" s="221">
        <v>22418.2</v>
      </c>
      <c r="D11" s="221">
        <v>30831.1</v>
      </c>
      <c r="E11" s="190">
        <v>0</v>
      </c>
      <c r="F11" s="13"/>
    </row>
    <row r="12" spans="1:6" s="14" customFormat="1" ht="138.75" customHeight="1">
      <c r="A12" s="35" t="s">
        <v>68</v>
      </c>
      <c r="B12" s="32" t="s">
        <v>69</v>
      </c>
      <c r="C12" s="221">
        <v>0.3</v>
      </c>
      <c r="D12" s="33">
        <v>0.3</v>
      </c>
      <c r="E12" s="34">
        <v>0</v>
      </c>
      <c r="F12" s="13"/>
    </row>
    <row r="13" spans="1:6" s="14" customFormat="1" ht="51.75" customHeight="1">
      <c r="A13" s="18" t="s">
        <v>70</v>
      </c>
      <c r="B13" s="17" t="s">
        <v>71</v>
      </c>
      <c r="C13" s="221">
        <v>45.3</v>
      </c>
      <c r="D13" s="43">
        <v>46.8</v>
      </c>
      <c r="E13" s="43">
        <v>0</v>
      </c>
      <c r="F13" s="13"/>
    </row>
    <row r="14" spans="1:6" s="14" customFormat="1" ht="12.75" customHeight="1">
      <c r="A14" s="39" t="s">
        <v>72</v>
      </c>
      <c r="B14" s="40" t="s">
        <v>83</v>
      </c>
      <c r="C14" s="228">
        <f>C17+C16</f>
        <v>83</v>
      </c>
      <c r="D14" s="228">
        <f>D15+D17</f>
        <v>101.1</v>
      </c>
      <c r="E14" s="228">
        <f>E15</f>
        <v>0</v>
      </c>
      <c r="F14" s="13"/>
    </row>
    <row r="15" spans="1:6" s="14" customFormat="1" ht="12.75" customHeight="1">
      <c r="A15" s="18" t="s">
        <v>108</v>
      </c>
      <c r="B15" s="17" t="s">
        <v>109</v>
      </c>
      <c r="C15" s="222">
        <f>C16</f>
        <v>77.6</v>
      </c>
      <c r="D15" s="223">
        <f>D16</f>
        <v>94.1</v>
      </c>
      <c r="E15" s="34">
        <f>E16</f>
        <v>0</v>
      </c>
      <c r="F15" s="13"/>
    </row>
    <row r="16" spans="1:6" s="14" customFormat="1" ht="51" customHeight="1">
      <c r="A16" s="18" t="s">
        <v>106</v>
      </c>
      <c r="B16" s="17" t="s">
        <v>107</v>
      </c>
      <c r="C16" s="222">
        <v>77.6</v>
      </c>
      <c r="D16" s="223">
        <v>94.1</v>
      </c>
      <c r="E16" s="34">
        <v>0</v>
      </c>
      <c r="F16" s="13"/>
    </row>
    <row r="17" spans="1:6" s="14" customFormat="1" ht="12.75" customHeight="1">
      <c r="A17" s="18" t="s">
        <v>73</v>
      </c>
      <c r="B17" s="17" t="s">
        <v>86</v>
      </c>
      <c r="C17" s="221">
        <f>C18</f>
        <v>5.4</v>
      </c>
      <c r="D17" s="224">
        <f>D18</f>
        <v>7</v>
      </c>
      <c r="E17" s="43">
        <f>E18</f>
        <v>0</v>
      </c>
      <c r="F17" s="13"/>
    </row>
    <row r="18" spans="1:6" s="14" customFormat="1" ht="12.75" customHeight="1">
      <c r="A18" s="18" t="s">
        <v>77</v>
      </c>
      <c r="B18" s="17" t="s">
        <v>87</v>
      </c>
      <c r="C18" s="221">
        <f>C19:D19</f>
        <v>5.4</v>
      </c>
      <c r="D18" s="224">
        <f>D19</f>
        <v>7</v>
      </c>
      <c r="E18" s="43">
        <f>E19</f>
        <v>0</v>
      </c>
      <c r="F18" s="13"/>
    </row>
    <row r="19" spans="1:6" s="14" customFormat="1" ht="45" customHeight="1">
      <c r="A19" s="18" t="s">
        <v>78</v>
      </c>
      <c r="B19" s="17" t="s">
        <v>79</v>
      </c>
      <c r="C19" s="221">
        <v>5.4</v>
      </c>
      <c r="D19" s="224">
        <v>7</v>
      </c>
      <c r="E19" s="43">
        <v>0</v>
      </c>
      <c r="F19" s="13"/>
    </row>
    <row r="20" spans="1:6" s="12" customFormat="1" ht="13.5">
      <c r="A20" s="39" t="s">
        <v>4</v>
      </c>
      <c r="B20" s="40" t="s">
        <v>88</v>
      </c>
      <c r="C20" s="228">
        <f>C21</f>
        <v>46.9</v>
      </c>
      <c r="D20" s="228">
        <f>D21</f>
        <v>54.1</v>
      </c>
      <c r="E20" s="228">
        <v>0</v>
      </c>
      <c r="F20" s="11"/>
    </row>
    <row r="21" spans="1:6" s="12" customFormat="1" ht="42.75" customHeight="1">
      <c r="A21" s="18" t="s">
        <v>9</v>
      </c>
      <c r="B21" s="17" t="s">
        <v>89</v>
      </c>
      <c r="C21" s="222">
        <f>C22</f>
        <v>46.9</v>
      </c>
      <c r="D21" s="222">
        <f>D22</f>
        <v>54.1</v>
      </c>
      <c r="E21" s="222">
        <v>0</v>
      </c>
      <c r="F21" s="11"/>
    </row>
    <row r="22" spans="1:6" s="14" customFormat="1" ht="81.75" customHeight="1">
      <c r="A22" s="18" t="s">
        <v>10</v>
      </c>
      <c r="B22" s="17" t="s">
        <v>90</v>
      </c>
      <c r="C22" s="221">
        <v>46.9</v>
      </c>
      <c r="D22" s="222">
        <v>54.1</v>
      </c>
      <c r="E22" s="222">
        <v>0</v>
      </c>
      <c r="F22" s="13"/>
    </row>
    <row r="23" spans="1:6" s="14" customFormat="1" ht="27.75" customHeight="1">
      <c r="A23" s="39" t="s">
        <v>175</v>
      </c>
      <c r="B23" s="40" t="s">
        <v>183</v>
      </c>
      <c r="C23" s="228">
        <v>0</v>
      </c>
      <c r="D23" s="228">
        <f>D25+D24</f>
        <v>8</v>
      </c>
      <c r="E23" s="228">
        <v>0</v>
      </c>
      <c r="F23" s="13"/>
    </row>
    <row r="24" spans="1:6" s="14" customFormat="1" ht="81" customHeight="1">
      <c r="A24" s="18" t="s">
        <v>182</v>
      </c>
      <c r="B24" s="17" t="s">
        <v>184</v>
      </c>
      <c r="C24" s="222">
        <v>0</v>
      </c>
      <c r="D24" s="222">
        <v>5</v>
      </c>
      <c r="E24" s="222"/>
      <c r="F24" s="13"/>
    </row>
    <row r="25" spans="1:6" s="14" customFormat="1" ht="108" customHeight="1">
      <c r="A25" s="18" t="s">
        <v>176</v>
      </c>
      <c r="B25" s="17" t="s">
        <v>177</v>
      </c>
      <c r="C25" s="221">
        <v>0</v>
      </c>
      <c r="D25" s="222">
        <v>3</v>
      </c>
      <c r="E25" s="222">
        <v>0</v>
      </c>
      <c r="F25" s="13"/>
    </row>
    <row r="26" spans="1:6" s="10" customFormat="1" ht="13.5">
      <c r="A26" s="39" t="s">
        <v>5</v>
      </c>
      <c r="B26" s="40" t="s">
        <v>91</v>
      </c>
      <c r="C26" s="228">
        <f>C27</f>
        <v>1527.5</v>
      </c>
      <c r="D26" s="228">
        <f>D28+D31+D34</f>
        <v>1527.5</v>
      </c>
      <c r="E26" s="228">
        <f>C26-D26</f>
        <v>0</v>
      </c>
      <c r="F26" s="9"/>
    </row>
    <row r="27" spans="1:6" s="12" customFormat="1" ht="41.25">
      <c r="A27" s="18" t="s">
        <v>6</v>
      </c>
      <c r="B27" s="17" t="s">
        <v>92</v>
      </c>
      <c r="C27" s="222">
        <f>C36+C31+C28</f>
        <v>1527.5</v>
      </c>
      <c r="D27" s="222">
        <f>D28+D31+D34</f>
        <v>1527.5</v>
      </c>
      <c r="E27" s="222">
        <f aca="true" t="shared" si="0" ref="E27:E36">C27-D27</f>
        <v>0</v>
      </c>
      <c r="F27" s="11"/>
    </row>
    <row r="28" spans="1:6" s="14" customFormat="1" ht="30.75" customHeight="1">
      <c r="A28" s="18" t="s">
        <v>7</v>
      </c>
      <c r="B28" s="17" t="s">
        <v>93</v>
      </c>
      <c r="C28" s="222">
        <f>C29</f>
        <v>1155.1</v>
      </c>
      <c r="D28" s="222">
        <f>D30</f>
        <v>1155.1</v>
      </c>
      <c r="E28" s="222">
        <f t="shared" si="0"/>
        <v>0</v>
      </c>
      <c r="F28" s="13"/>
    </row>
    <row r="29" spans="1:6" s="14" customFormat="1" ht="27">
      <c r="A29" s="18" t="s">
        <v>80</v>
      </c>
      <c r="B29" s="17" t="s">
        <v>94</v>
      </c>
      <c r="C29" s="222">
        <f>C30</f>
        <v>1155.1</v>
      </c>
      <c r="D29" s="222">
        <f>D30</f>
        <v>1155.1</v>
      </c>
      <c r="E29" s="222">
        <f t="shared" si="0"/>
        <v>0</v>
      </c>
      <c r="F29" s="13"/>
    </row>
    <row r="30" spans="1:6" s="14" customFormat="1" ht="27">
      <c r="A30" s="18" t="s">
        <v>81</v>
      </c>
      <c r="B30" s="17" t="s">
        <v>82</v>
      </c>
      <c r="C30" s="222">
        <v>1155.1</v>
      </c>
      <c r="D30" s="222">
        <v>1155.1</v>
      </c>
      <c r="E30" s="222">
        <f t="shared" si="0"/>
        <v>0</v>
      </c>
      <c r="F30" s="13"/>
    </row>
    <row r="31" spans="1:6" s="14" customFormat="1" ht="27">
      <c r="A31" s="18" t="s">
        <v>95</v>
      </c>
      <c r="B31" s="17"/>
      <c r="C31" s="222"/>
      <c r="D31" s="222"/>
      <c r="E31" s="222">
        <f t="shared" si="0"/>
        <v>0</v>
      </c>
      <c r="F31" s="13"/>
    </row>
    <row r="32" spans="1:6" s="14" customFormat="1" ht="13.5">
      <c r="A32" s="18" t="s">
        <v>45</v>
      </c>
      <c r="B32" s="17"/>
      <c r="C32" s="222"/>
      <c r="D32" s="222"/>
      <c r="E32" s="222">
        <f t="shared" si="0"/>
        <v>0</v>
      </c>
      <c r="F32" s="13"/>
    </row>
    <row r="33" spans="1:6" s="14" customFormat="1" ht="13.5">
      <c r="A33" s="18" t="s">
        <v>44</v>
      </c>
      <c r="B33" s="17"/>
      <c r="C33" s="222"/>
      <c r="D33" s="222"/>
      <c r="E33" s="222">
        <f t="shared" si="0"/>
        <v>0</v>
      </c>
      <c r="F33" s="13"/>
    </row>
    <row r="34" spans="1:6" s="14" customFormat="1" ht="35.25" customHeight="1">
      <c r="A34" s="18" t="s">
        <v>8</v>
      </c>
      <c r="B34" s="17" t="s">
        <v>96</v>
      </c>
      <c r="C34" s="222">
        <f>C36</f>
        <v>372.4</v>
      </c>
      <c r="D34" s="222">
        <f>D36</f>
        <v>372.4</v>
      </c>
      <c r="E34" s="222">
        <f t="shared" si="0"/>
        <v>0</v>
      </c>
      <c r="F34" s="13"/>
    </row>
    <row r="35" spans="1:6" s="14" customFormat="1" ht="44.25" customHeight="1">
      <c r="A35" s="18" t="s">
        <v>97</v>
      </c>
      <c r="B35" s="17" t="s">
        <v>98</v>
      </c>
      <c r="C35" s="222">
        <f>C36</f>
        <v>372.4</v>
      </c>
      <c r="D35" s="222">
        <f>D36</f>
        <v>372.4</v>
      </c>
      <c r="E35" s="222">
        <f t="shared" si="0"/>
        <v>0</v>
      </c>
      <c r="F35" s="13"/>
    </row>
    <row r="36" spans="1:6" s="14" customFormat="1" ht="54" customHeight="1">
      <c r="A36" s="18" t="s">
        <v>99</v>
      </c>
      <c r="B36" s="17" t="s">
        <v>74</v>
      </c>
      <c r="C36" s="222">
        <v>372.4</v>
      </c>
      <c r="D36" s="222">
        <v>372.4</v>
      </c>
      <c r="E36" s="222">
        <f t="shared" si="0"/>
        <v>0</v>
      </c>
      <c r="F36" s="13"/>
    </row>
    <row r="37" spans="1:6" s="14" customFormat="1" ht="13.5">
      <c r="A37" s="15"/>
      <c r="B37" s="16"/>
      <c r="C37" s="20"/>
      <c r="D37" s="20"/>
      <c r="E37" s="21"/>
      <c r="F37" s="13"/>
    </row>
    <row r="38" spans="1:6" s="14" customFormat="1" ht="13.5">
      <c r="A38" s="15"/>
      <c r="B38" s="16"/>
      <c r="C38" s="20"/>
      <c r="D38" s="20"/>
      <c r="E38" s="21"/>
      <c r="F38" s="13"/>
    </row>
    <row r="39" spans="1:6" s="14" customFormat="1" ht="13.5">
      <c r="A39" s="15"/>
      <c r="B39" s="16"/>
      <c r="C39" s="20"/>
      <c r="D39" s="20"/>
      <c r="E39" s="21"/>
      <c r="F39" s="13"/>
    </row>
    <row r="40" spans="1:6" s="14" customFormat="1" ht="13.5">
      <c r="A40" s="15"/>
      <c r="B40" s="16"/>
      <c r="C40" s="20"/>
      <c r="D40" s="20"/>
      <c r="E40" s="21"/>
      <c r="F40" s="13"/>
    </row>
    <row r="41" spans="1:6" s="14" customFormat="1" ht="13.5">
      <c r="A41" s="15"/>
      <c r="B41" s="16"/>
      <c r="C41" s="20"/>
      <c r="D41" s="20"/>
      <c r="E41" s="21"/>
      <c r="F41" s="13"/>
    </row>
    <row r="42" spans="1:6" s="14" customFormat="1" ht="13.5">
      <c r="A42" s="15"/>
      <c r="B42" s="16"/>
      <c r="C42" s="20"/>
      <c r="D42" s="20"/>
      <c r="E42" s="21"/>
      <c r="F42" s="13"/>
    </row>
    <row r="43" spans="1:6" s="14" customFormat="1" ht="13.5">
      <c r="A43" s="15"/>
      <c r="B43" s="16"/>
      <c r="C43" s="15"/>
      <c r="D43" s="15"/>
      <c r="E43" s="13"/>
      <c r="F43" s="13"/>
    </row>
    <row r="44" spans="1:6" s="14" customFormat="1" ht="13.5">
      <c r="A44" s="15"/>
      <c r="B44" s="16"/>
      <c r="C44" s="15"/>
      <c r="D44" s="15"/>
      <c r="E44" s="13"/>
      <c r="F44" s="13"/>
    </row>
    <row r="45" spans="1:6" s="14" customFormat="1" ht="13.5">
      <c r="A45" s="15"/>
      <c r="B45" s="16"/>
      <c r="C45" s="15"/>
      <c r="D45" s="15"/>
      <c r="E45" s="13"/>
      <c r="F45" s="13"/>
    </row>
    <row r="46" spans="1:6" s="14" customFormat="1" ht="13.5">
      <c r="A46" s="15"/>
      <c r="B46" s="16"/>
      <c r="C46" s="15"/>
      <c r="D46" s="15"/>
      <c r="E46" s="13"/>
      <c r="F46" s="13"/>
    </row>
    <row r="47" spans="1:6" s="14" customFormat="1" ht="13.5">
      <c r="A47" s="15"/>
      <c r="B47" s="16"/>
      <c r="C47" s="15"/>
      <c r="D47" s="15"/>
      <c r="E47" s="13"/>
      <c r="F47" s="13"/>
    </row>
    <row r="48" spans="1:6" s="14" customFormat="1" ht="13.5">
      <c r="A48" s="15"/>
      <c r="B48" s="16"/>
      <c r="C48" s="15"/>
      <c r="D48" s="15"/>
      <c r="E48" s="13"/>
      <c r="F48" s="13"/>
    </row>
    <row r="49" spans="1:6" s="14" customFormat="1" ht="13.5">
      <c r="A49" s="15"/>
      <c r="B49" s="16"/>
      <c r="C49" s="15"/>
      <c r="D49" s="15"/>
      <c r="E49" s="13"/>
      <c r="F49" s="13"/>
    </row>
    <row r="50" spans="1:6" s="14" customFormat="1" ht="13.5">
      <c r="A50" s="15"/>
      <c r="B50" s="16"/>
      <c r="C50" s="15"/>
      <c r="D50" s="15"/>
      <c r="E50" s="13"/>
      <c r="F50" s="13"/>
    </row>
    <row r="51" spans="1:6" s="14" customFormat="1" ht="13.5">
      <c r="A51" s="15"/>
      <c r="B51" s="16"/>
      <c r="C51" s="15"/>
      <c r="D51" s="15"/>
      <c r="E51" s="13"/>
      <c r="F51" s="13"/>
    </row>
    <row r="52" spans="1:6" s="14" customFormat="1" ht="13.5">
      <c r="A52" s="15"/>
      <c r="B52" s="16"/>
      <c r="C52" s="15"/>
      <c r="D52" s="15"/>
      <c r="E52" s="13"/>
      <c r="F52" s="13"/>
    </row>
    <row r="53" spans="1:6" s="14" customFormat="1" ht="13.5">
      <c r="A53" s="15"/>
      <c r="B53" s="16"/>
      <c r="C53" s="15"/>
      <c r="D53" s="15"/>
      <c r="E53" s="13"/>
      <c r="F53" s="13"/>
    </row>
    <row r="54" spans="1:6" s="14" customFormat="1" ht="13.5">
      <c r="A54" s="15"/>
      <c r="B54" s="16"/>
      <c r="C54" s="15"/>
      <c r="D54" s="15"/>
      <c r="E54" s="13"/>
      <c r="F54" s="13"/>
    </row>
    <row r="55" spans="1:6" s="14" customFormat="1" ht="13.5">
      <c r="A55" s="15"/>
      <c r="B55" s="16"/>
      <c r="C55" s="15"/>
      <c r="D55" s="15"/>
      <c r="E55" s="13"/>
      <c r="F55" s="13"/>
    </row>
    <row r="56" spans="1:6" s="14" customFormat="1" ht="13.5">
      <c r="A56" s="15"/>
      <c r="B56" s="16"/>
      <c r="C56" s="15"/>
      <c r="D56" s="15"/>
      <c r="E56" s="13"/>
      <c r="F56" s="13"/>
    </row>
    <row r="57" spans="1:6" s="14" customFormat="1" ht="13.5">
      <c r="A57" s="15"/>
      <c r="B57" s="16"/>
      <c r="C57" s="15"/>
      <c r="D57" s="15"/>
      <c r="E57" s="13"/>
      <c r="F57" s="13"/>
    </row>
    <row r="58" spans="1:6" s="14" customFormat="1" ht="13.5">
      <c r="A58" s="15"/>
      <c r="B58" s="16"/>
      <c r="C58" s="15"/>
      <c r="D58" s="15"/>
      <c r="E58" s="13"/>
      <c r="F58" s="13"/>
    </row>
    <row r="59" spans="1:6" s="14" customFormat="1" ht="13.5">
      <c r="A59" s="15"/>
      <c r="B59" s="16"/>
      <c r="C59" s="15"/>
      <c r="D59" s="15"/>
      <c r="E59" s="13"/>
      <c r="F59" s="13"/>
    </row>
    <row r="60" spans="1:6" s="14" customFormat="1" ht="13.5">
      <c r="A60" s="15"/>
      <c r="B60" s="16"/>
      <c r="C60" s="15"/>
      <c r="D60" s="15"/>
      <c r="E60" s="13"/>
      <c r="F60" s="13"/>
    </row>
    <row r="61" spans="1:6" s="14" customFormat="1" ht="13.5">
      <c r="A61" s="15"/>
      <c r="B61" s="16"/>
      <c r="C61" s="15"/>
      <c r="D61" s="15"/>
      <c r="E61" s="13"/>
      <c r="F61" s="13"/>
    </row>
    <row r="62" spans="1:6" s="14" customFormat="1" ht="13.5">
      <c r="A62" s="15"/>
      <c r="B62" s="16"/>
      <c r="C62" s="15"/>
      <c r="D62" s="15"/>
      <c r="E62" s="13"/>
      <c r="F62" s="13"/>
    </row>
    <row r="63" spans="1:6" s="14" customFormat="1" ht="13.5">
      <c r="A63" s="15"/>
      <c r="B63" s="16"/>
      <c r="C63" s="15"/>
      <c r="D63" s="15"/>
      <c r="E63" s="13"/>
      <c r="F63" s="13"/>
    </row>
    <row r="64" spans="1:6" s="14" customFormat="1" ht="13.5">
      <c r="A64" s="15"/>
      <c r="B64" s="16"/>
      <c r="C64" s="15"/>
      <c r="D64" s="15"/>
      <c r="E64" s="13"/>
      <c r="F64" s="13"/>
    </row>
    <row r="65" spans="1:6" s="14" customFormat="1" ht="13.5">
      <c r="A65" s="15"/>
      <c r="B65" s="16"/>
      <c r="C65" s="15"/>
      <c r="D65" s="15"/>
      <c r="E65" s="13"/>
      <c r="F65" s="13"/>
    </row>
    <row r="66" spans="1:6" s="14" customFormat="1" ht="13.5">
      <c r="A66" s="15"/>
      <c r="B66" s="16"/>
      <c r="C66" s="15"/>
      <c r="D66" s="15"/>
      <c r="E66" s="13"/>
      <c r="F66" s="13"/>
    </row>
    <row r="67" spans="1:6" s="14" customFormat="1" ht="13.5">
      <c r="A67" s="15"/>
      <c r="B67" s="16"/>
      <c r="C67" s="15"/>
      <c r="D67" s="15"/>
      <c r="E67" s="13"/>
      <c r="F67" s="13"/>
    </row>
    <row r="68" spans="1:6" s="14" customFormat="1" ht="13.5">
      <c r="A68" s="15"/>
      <c r="B68" s="16"/>
      <c r="C68" s="15"/>
      <c r="D68" s="15"/>
      <c r="E68" s="13"/>
      <c r="F68" s="13"/>
    </row>
    <row r="69" spans="1:6" s="14" customFormat="1" ht="13.5">
      <c r="A69" s="15"/>
      <c r="B69" s="16"/>
      <c r="C69" s="15"/>
      <c r="D69" s="15"/>
      <c r="E69" s="13"/>
      <c r="F69" s="13"/>
    </row>
    <row r="70" spans="1:6" s="14" customFormat="1" ht="13.5">
      <c r="A70" s="15"/>
      <c r="B70" s="16"/>
      <c r="C70" s="15"/>
      <c r="D70" s="15"/>
      <c r="E70" s="13"/>
      <c r="F70" s="13"/>
    </row>
    <row r="71" spans="1:6" s="14" customFormat="1" ht="13.5">
      <c r="A71" s="15"/>
      <c r="B71" s="16"/>
      <c r="C71" s="15"/>
      <c r="D71" s="15"/>
      <c r="E71" s="13"/>
      <c r="F71" s="13"/>
    </row>
    <row r="72" spans="1:6" s="14" customFormat="1" ht="13.5">
      <c r="A72" s="15"/>
      <c r="B72" s="16"/>
      <c r="C72" s="15"/>
      <c r="D72" s="15"/>
      <c r="E72" s="13"/>
      <c r="F72" s="13"/>
    </row>
    <row r="73" spans="1:6" s="14" customFormat="1" ht="13.5">
      <c r="A73" s="15"/>
      <c r="B73" s="16"/>
      <c r="C73" s="15"/>
      <c r="D73" s="15"/>
      <c r="E73" s="13"/>
      <c r="F73" s="13"/>
    </row>
    <row r="74" spans="1:6" s="14" customFormat="1" ht="13.5">
      <c r="A74" s="15"/>
      <c r="B74" s="16"/>
      <c r="C74" s="15"/>
      <c r="D74" s="15"/>
      <c r="E74" s="13"/>
      <c r="F74" s="13"/>
    </row>
    <row r="75" spans="1:6" s="14" customFormat="1" ht="13.5">
      <c r="A75" s="15"/>
      <c r="B75" s="16"/>
      <c r="C75" s="15"/>
      <c r="D75" s="15"/>
      <c r="E75" s="13"/>
      <c r="F75" s="13"/>
    </row>
    <row r="76" spans="1:6" s="14" customFormat="1" ht="13.5">
      <c r="A76" s="15"/>
      <c r="B76" s="16"/>
      <c r="C76" s="15"/>
      <c r="D76" s="15"/>
      <c r="E76" s="13"/>
      <c r="F76" s="13"/>
    </row>
    <row r="77" spans="1:6" s="14" customFormat="1" ht="13.5">
      <c r="A77" s="15"/>
      <c r="B77" s="16"/>
      <c r="C77" s="15"/>
      <c r="D77" s="15"/>
      <c r="E77" s="13"/>
      <c r="F77" s="13"/>
    </row>
    <row r="78" spans="1:6" s="14" customFormat="1" ht="13.5">
      <c r="A78" s="15"/>
      <c r="B78" s="16"/>
      <c r="C78" s="15"/>
      <c r="D78" s="15"/>
      <c r="E78" s="13"/>
      <c r="F78" s="13"/>
    </row>
    <row r="79" spans="1:6" s="14" customFormat="1" ht="13.5">
      <c r="A79" s="15"/>
      <c r="B79" s="16"/>
      <c r="C79" s="15"/>
      <c r="D79" s="15"/>
      <c r="E79" s="13"/>
      <c r="F79" s="13"/>
    </row>
    <row r="80" spans="1:6" s="14" customFormat="1" ht="13.5">
      <c r="A80" s="15"/>
      <c r="B80" s="16"/>
      <c r="C80" s="15"/>
      <c r="D80" s="15"/>
      <c r="E80" s="13"/>
      <c r="F80" s="13"/>
    </row>
    <row r="81" spans="1:6" s="14" customFormat="1" ht="13.5">
      <c r="A81" s="15"/>
      <c r="B81" s="16"/>
      <c r="C81" s="15"/>
      <c r="D81" s="15"/>
      <c r="E81" s="13"/>
      <c r="F81" s="13"/>
    </row>
    <row r="82" spans="1:6" s="14" customFormat="1" ht="13.5">
      <c r="A82" s="15"/>
      <c r="B82" s="16"/>
      <c r="C82" s="15"/>
      <c r="D82" s="15"/>
      <c r="E82" s="13"/>
      <c r="F82" s="13"/>
    </row>
    <row r="83" spans="1:6" s="14" customFormat="1" ht="13.5">
      <c r="A83" s="15"/>
      <c r="B83" s="16"/>
      <c r="C83" s="15"/>
      <c r="D83" s="15"/>
      <c r="E83" s="13"/>
      <c r="F83" s="13"/>
    </row>
    <row r="84" spans="1:6" s="14" customFormat="1" ht="13.5">
      <c r="A84" s="15"/>
      <c r="B84" s="16"/>
      <c r="C84" s="15"/>
      <c r="D84" s="15"/>
      <c r="E84" s="13"/>
      <c r="F84" s="13"/>
    </row>
    <row r="85" spans="1:6" s="14" customFormat="1" ht="13.5">
      <c r="A85" s="15"/>
      <c r="B85" s="16"/>
      <c r="C85" s="15"/>
      <c r="D85" s="15"/>
      <c r="E85" s="13"/>
      <c r="F85" s="13"/>
    </row>
    <row r="86" spans="1:6" s="14" customFormat="1" ht="13.5">
      <c r="A86" s="15"/>
      <c r="B86" s="16"/>
      <c r="C86" s="15"/>
      <c r="D86" s="15"/>
      <c r="E86" s="13"/>
      <c r="F86" s="13"/>
    </row>
    <row r="87" spans="1:6" s="14" customFormat="1" ht="13.5">
      <c r="A87" s="15"/>
      <c r="B87" s="16"/>
      <c r="C87" s="15"/>
      <c r="D87" s="15"/>
      <c r="E87" s="13"/>
      <c r="F87" s="13"/>
    </row>
    <row r="88" spans="1:6" s="14" customFormat="1" ht="13.5">
      <c r="A88" s="15"/>
      <c r="B88" s="16"/>
      <c r="C88" s="15"/>
      <c r="D88" s="15"/>
      <c r="E88" s="13"/>
      <c r="F88" s="13"/>
    </row>
    <row r="89" spans="1:6" s="14" customFormat="1" ht="13.5">
      <c r="A89" s="15"/>
      <c r="B89" s="16"/>
      <c r="C89" s="15"/>
      <c r="D89" s="15"/>
      <c r="E89" s="13"/>
      <c r="F89" s="13"/>
    </row>
    <row r="90" spans="1:6" s="14" customFormat="1" ht="13.5">
      <c r="A90" s="15"/>
      <c r="B90" s="16"/>
      <c r="C90" s="15"/>
      <c r="D90" s="15"/>
      <c r="E90" s="13"/>
      <c r="F90" s="13"/>
    </row>
    <row r="91" spans="1:6" s="14" customFormat="1" ht="13.5">
      <c r="A91" s="15"/>
      <c r="B91" s="16"/>
      <c r="C91" s="15"/>
      <c r="D91" s="15"/>
      <c r="E91" s="13"/>
      <c r="F91" s="13"/>
    </row>
    <row r="92" spans="1:6" s="14" customFormat="1" ht="13.5">
      <c r="A92" s="15"/>
      <c r="B92" s="16"/>
      <c r="C92" s="15"/>
      <c r="D92" s="15"/>
      <c r="E92" s="13"/>
      <c r="F92" s="13"/>
    </row>
    <row r="93" spans="1:6" s="14" customFormat="1" ht="13.5">
      <c r="A93" s="15"/>
      <c r="B93" s="16"/>
      <c r="C93" s="15"/>
      <c r="D93" s="15"/>
      <c r="E93" s="13"/>
      <c r="F93" s="13"/>
    </row>
    <row r="94" spans="1:6" s="14" customFormat="1" ht="13.5">
      <c r="A94" s="15"/>
      <c r="B94" s="16"/>
      <c r="C94" s="15"/>
      <c r="D94" s="15"/>
      <c r="E94" s="13"/>
      <c r="F94" s="13"/>
    </row>
    <row r="95" spans="1:6" s="14" customFormat="1" ht="13.5">
      <c r="A95" s="15"/>
      <c r="B95" s="16"/>
      <c r="C95" s="15"/>
      <c r="D95" s="15"/>
      <c r="E95" s="13"/>
      <c r="F95" s="13"/>
    </row>
    <row r="96" ht="13.5">
      <c r="B96" s="8"/>
    </row>
    <row r="97" ht="13.5">
      <c r="B97" s="8"/>
    </row>
    <row r="98" ht="13.5">
      <c r="B98" s="8"/>
    </row>
    <row r="99" ht="13.5">
      <c r="B99" s="8"/>
    </row>
    <row r="100" ht="13.5">
      <c r="B100" s="8"/>
    </row>
    <row r="101" ht="13.5">
      <c r="B101" s="8"/>
    </row>
    <row r="102" ht="13.5">
      <c r="B102" s="8"/>
    </row>
    <row r="103" ht="13.5">
      <c r="B103" s="8"/>
    </row>
  </sheetData>
  <sheetProtection/>
  <mergeCells count="3">
    <mergeCell ref="A5:E5"/>
    <mergeCell ref="C2:E3"/>
    <mergeCell ref="C1:E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zoomScale="60" zoomScalePageLayoutView="0" workbookViewId="0" topLeftCell="A1">
      <selection activeCell="E8" sqref="E8:E9"/>
    </sheetView>
  </sheetViews>
  <sheetFormatPr defaultColWidth="9.125" defaultRowHeight="12.75"/>
  <cols>
    <col min="1" max="1" width="7.125" style="46" customWidth="1"/>
    <col min="2" max="2" width="7.00390625" style="46" customWidth="1"/>
    <col min="3" max="3" width="14.75390625" style="46" customWidth="1"/>
    <col min="4" max="4" width="10.00390625" style="46" customWidth="1"/>
    <col min="5" max="5" width="57.125" style="46" customWidth="1"/>
    <col min="6" max="7" width="15.625" style="46" customWidth="1"/>
    <col min="8" max="8" width="17.125" style="46" customWidth="1"/>
    <col min="9" max="16384" width="9.125" style="46" customWidth="1"/>
  </cols>
  <sheetData>
    <row r="1" spans="1:9" ht="15" customHeight="1">
      <c r="A1" s="139"/>
      <c r="B1" s="45"/>
      <c r="C1" s="139"/>
      <c r="D1" s="139"/>
      <c r="E1" s="175"/>
      <c r="F1" s="175"/>
      <c r="G1" s="185"/>
      <c r="H1" s="187" t="s">
        <v>169</v>
      </c>
      <c r="I1" s="186"/>
    </row>
    <row r="2" spans="1:9" ht="12" customHeight="1">
      <c r="A2" s="139"/>
      <c r="B2" s="139"/>
      <c r="C2" s="139"/>
      <c r="D2" s="139"/>
      <c r="E2" s="139"/>
      <c r="F2" s="139"/>
      <c r="G2" s="139"/>
      <c r="H2" s="140"/>
      <c r="I2" s="176"/>
    </row>
    <row r="3" spans="1:9" ht="37.5" customHeight="1">
      <c r="A3" s="180"/>
      <c r="B3" s="180"/>
      <c r="C3" s="180"/>
      <c r="D3" s="180"/>
      <c r="E3" s="183"/>
      <c r="F3" s="240" t="s">
        <v>186</v>
      </c>
      <c r="G3" s="233"/>
      <c r="H3" s="233"/>
      <c r="I3" s="177"/>
    </row>
    <row r="4" spans="1:9" ht="37.5" customHeight="1">
      <c r="A4" s="180"/>
      <c r="B4" s="180"/>
      <c r="C4" s="180"/>
      <c r="D4" s="180"/>
      <c r="E4" s="177"/>
      <c r="F4" s="233"/>
      <c r="G4" s="233"/>
      <c r="H4" s="233"/>
      <c r="I4" s="177"/>
    </row>
    <row r="5" spans="1:9" ht="37.5" customHeight="1">
      <c r="A5" s="180"/>
      <c r="B5" s="180"/>
      <c r="C5" s="180"/>
      <c r="D5" s="180"/>
      <c r="E5" s="177"/>
      <c r="F5" s="233"/>
      <c r="G5" s="233"/>
      <c r="H5" s="233"/>
      <c r="I5" s="177"/>
    </row>
    <row r="6" spans="1:9" ht="37.5" customHeight="1">
      <c r="A6" s="243" t="s">
        <v>180</v>
      </c>
      <c r="B6" s="244"/>
      <c r="C6" s="244"/>
      <c r="D6" s="244"/>
      <c r="E6" s="244"/>
      <c r="F6" s="244"/>
      <c r="G6" s="244"/>
      <c r="H6" s="244"/>
      <c r="I6" s="177"/>
    </row>
    <row r="7" spans="1:9" ht="20.25" customHeight="1">
      <c r="A7" s="180"/>
      <c r="B7" s="180"/>
      <c r="C7" s="180"/>
      <c r="D7" s="180"/>
      <c r="E7" s="177"/>
      <c r="F7" s="181"/>
      <c r="G7" s="182"/>
      <c r="H7" s="182"/>
      <c r="I7" s="177"/>
    </row>
    <row r="8" spans="1:8" ht="39" customHeight="1">
      <c r="A8" s="241" t="s">
        <v>46</v>
      </c>
      <c r="B8" s="241"/>
      <c r="C8" s="241"/>
      <c r="D8" s="241"/>
      <c r="E8" s="242" t="s">
        <v>47</v>
      </c>
      <c r="F8" s="238" t="s">
        <v>166</v>
      </c>
      <c r="G8" s="238" t="s">
        <v>167</v>
      </c>
      <c r="H8" s="236" t="s">
        <v>165</v>
      </c>
    </row>
    <row r="9" spans="1:8" ht="70.5" customHeight="1">
      <c r="A9" s="48" t="s">
        <v>48</v>
      </c>
      <c r="B9" s="49" t="s">
        <v>49</v>
      </c>
      <c r="C9" s="49" t="s">
        <v>50</v>
      </c>
      <c r="D9" s="48" t="s">
        <v>51</v>
      </c>
      <c r="E9" s="242"/>
      <c r="F9" s="239"/>
      <c r="G9" s="239"/>
      <c r="H9" s="237"/>
    </row>
    <row r="10" spans="1:8" ht="15.75" customHeigh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178">
        <v>6</v>
      </c>
      <c r="G10" s="179">
        <v>7</v>
      </c>
      <c r="H10" s="138">
        <v>8</v>
      </c>
    </row>
    <row r="11" spans="1:8" ht="15.75" customHeight="1">
      <c r="A11" s="51">
        <v>1</v>
      </c>
      <c r="B11" s="51"/>
      <c r="C11" s="52"/>
      <c r="D11" s="53"/>
      <c r="E11" s="54" t="s">
        <v>39</v>
      </c>
      <c r="F11" s="160">
        <f>F12+F19+F29+F34</f>
        <v>9993.8</v>
      </c>
      <c r="G11" s="160">
        <f>G12+G19+G29+G34</f>
        <v>9538.08</v>
      </c>
      <c r="H11" s="174">
        <f aca="true" t="shared" si="0" ref="H11:H24">F11-G11</f>
        <v>455.71999999999935</v>
      </c>
    </row>
    <row r="12" spans="1:8" ht="45.75" customHeight="1">
      <c r="A12" s="55">
        <v>1</v>
      </c>
      <c r="B12" s="55">
        <v>2</v>
      </c>
      <c r="C12" s="56" t="s">
        <v>132</v>
      </c>
      <c r="D12" s="57"/>
      <c r="E12" s="58" t="s">
        <v>52</v>
      </c>
      <c r="F12" s="161">
        <f aca="true" t="shared" si="1" ref="F12:G14">F13</f>
        <v>1367.47</v>
      </c>
      <c r="G12" s="161">
        <f t="shared" si="1"/>
        <v>1337.38</v>
      </c>
      <c r="H12" s="219">
        <f t="shared" si="0"/>
        <v>30.089999999999918</v>
      </c>
    </row>
    <row r="13" spans="1:8" ht="32.25" customHeight="1">
      <c r="A13" s="59">
        <v>1</v>
      </c>
      <c r="B13" s="59">
        <v>2</v>
      </c>
      <c r="C13" s="56" t="s">
        <v>133</v>
      </c>
      <c r="D13" s="57"/>
      <c r="E13" s="58" t="s">
        <v>110</v>
      </c>
      <c r="F13" s="161">
        <f t="shared" si="1"/>
        <v>1367.47</v>
      </c>
      <c r="G13" s="161">
        <f t="shared" si="1"/>
        <v>1337.38</v>
      </c>
      <c r="H13" s="219">
        <f t="shared" si="0"/>
        <v>30.089999999999918</v>
      </c>
    </row>
    <row r="14" spans="1:8" ht="82.5">
      <c r="A14" s="59">
        <v>1</v>
      </c>
      <c r="B14" s="59">
        <v>2</v>
      </c>
      <c r="C14" s="60" t="s">
        <v>134</v>
      </c>
      <c r="D14" s="61"/>
      <c r="E14" s="62" t="s">
        <v>116</v>
      </c>
      <c r="F14" s="152">
        <f t="shared" si="1"/>
        <v>1367.47</v>
      </c>
      <c r="G14" s="152">
        <f t="shared" si="1"/>
        <v>1337.38</v>
      </c>
      <c r="H14" s="219">
        <f t="shared" si="0"/>
        <v>30.089999999999918</v>
      </c>
    </row>
    <row r="15" spans="1:8" ht="27">
      <c r="A15" s="59">
        <v>1</v>
      </c>
      <c r="B15" s="59">
        <v>2</v>
      </c>
      <c r="C15" s="60" t="s">
        <v>135</v>
      </c>
      <c r="D15" s="61">
        <v>120</v>
      </c>
      <c r="E15" s="62" t="s">
        <v>53</v>
      </c>
      <c r="F15" s="152">
        <v>1367.47</v>
      </c>
      <c r="G15" s="152">
        <v>1337.38</v>
      </c>
      <c r="H15" s="219">
        <f t="shared" si="0"/>
        <v>30.089999999999918</v>
      </c>
    </row>
    <row r="16" spans="1:8" ht="41.25">
      <c r="A16" s="155">
        <v>1</v>
      </c>
      <c r="B16" s="155">
        <v>3</v>
      </c>
      <c r="C16" s="156" t="s">
        <v>135</v>
      </c>
      <c r="D16" s="157"/>
      <c r="E16" s="158" t="s">
        <v>54</v>
      </c>
      <c r="F16" s="159">
        <f>F17</f>
        <v>0</v>
      </c>
      <c r="G16" s="159">
        <f>G17</f>
        <v>0</v>
      </c>
      <c r="H16" s="220">
        <f t="shared" si="0"/>
        <v>0</v>
      </c>
    </row>
    <row r="17" spans="1:8" ht="82.5">
      <c r="A17" s="155">
        <v>1</v>
      </c>
      <c r="B17" s="155">
        <v>3</v>
      </c>
      <c r="C17" s="156" t="s">
        <v>135</v>
      </c>
      <c r="D17" s="157"/>
      <c r="E17" s="158" t="s">
        <v>116</v>
      </c>
      <c r="F17" s="159">
        <f>F18</f>
        <v>0</v>
      </c>
      <c r="G17" s="159">
        <f>G18</f>
        <v>0</v>
      </c>
      <c r="H17" s="220">
        <f t="shared" si="0"/>
        <v>0</v>
      </c>
    </row>
    <row r="18" spans="1:8" ht="27">
      <c r="A18" s="155">
        <v>1</v>
      </c>
      <c r="B18" s="155">
        <v>3</v>
      </c>
      <c r="C18" s="156" t="s">
        <v>135</v>
      </c>
      <c r="D18" s="157">
        <v>120</v>
      </c>
      <c r="E18" s="158" t="s">
        <v>53</v>
      </c>
      <c r="F18" s="159">
        <v>0</v>
      </c>
      <c r="G18" s="159">
        <v>0</v>
      </c>
      <c r="H18" s="220">
        <f t="shared" si="0"/>
        <v>0</v>
      </c>
    </row>
    <row r="19" spans="1:8" ht="54.75">
      <c r="A19" s="59">
        <v>1</v>
      </c>
      <c r="B19" s="59">
        <v>4</v>
      </c>
      <c r="C19" s="56" t="s">
        <v>132</v>
      </c>
      <c r="D19" s="61"/>
      <c r="E19" s="62" t="s">
        <v>55</v>
      </c>
      <c r="F19" s="152">
        <f>F20</f>
        <v>6578.53</v>
      </c>
      <c r="G19" s="152">
        <f>G20</f>
        <v>6505.3</v>
      </c>
      <c r="H19" s="143">
        <f t="shared" si="0"/>
        <v>73.22999999999956</v>
      </c>
    </row>
    <row r="20" spans="1:8" ht="27">
      <c r="A20" s="59">
        <v>1</v>
      </c>
      <c r="B20" s="59">
        <v>4</v>
      </c>
      <c r="C20" s="56" t="s">
        <v>133</v>
      </c>
      <c r="D20" s="61"/>
      <c r="E20" s="62" t="s">
        <v>110</v>
      </c>
      <c r="F20" s="152">
        <f>F21</f>
        <v>6578.53</v>
      </c>
      <c r="G20" s="152">
        <f>G21</f>
        <v>6505.3</v>
      </c>
      <c r="H20" s="143">
        <f t="shared" si="0"/>
        <v>73.22999999999956</v>
      </c>
    </row>
    <row r="21" spans="1:8" ht="82.5">
      <c r="A21" s="59">
        <v>1</v>
      </c>
      <c r="B21" s="59">
        <v>4</v>
      </c>
      <c r="C21" s="60" t="s">
        <v>134</v>
      </c>
      <c r="D21" s="61"/>
      <c r="E21" s="62" t="s">
        <v>116</v>
      </c>
      <c r="F21" s="152">
        <f>F22+F23+F25</f>
        <v>6578.53</v>
      </c>
      <c r="G21" s="152">
        <f>G22+G23+G25</f>
        <v>6505.3</v>
      </c>
      <c r="H21" s="143">
        <f t="shared" si="0"/>
        <v>73.22999999999956</v>
      </c>
    </row>
    <row r="22" spans="1:8" ht="27">
      <c r="A22" s="104">
        <v>1</v>
      </c>
      <c r="B22" s="104">
        <v>4</v>
      </c>
      <c r="C22" s="105" t="s">
        <v>135</v>
      </c>
      <c r="D22" s="106">
        <v>120</v>
      </c>
      <c r="E22" s="107" t="s">
        <v>53</v>
      </c>
      <c r="F22" s="153">
        <v>5828.03</v>
      </c>
      <c r="G22" s="229">
        <v>5813.8</v>
      </c>
      <c r="H22" s="144">
        <f t="shared" si="0"/>
        <v>14.229999999999563</v>
      </c>
    </row>
    <row r="23" spans="1:8" ht="27">
      <c r="A23" s="104">
        <v>1</v>
      </c>
      <c r="B23" s="104">
        <v>4</v>
      </c>
      <c r="C23" s="105" t="s">
        <v>135</v>
      </c>
      <c r="D23" s="106">
        <v>240</v>
      </c>
      <c r="E23" s="107" t="s">
        <v>57</v>
      </c>
      <c r="F23" s="153">
        <f>F24</f>
        <v>618.2</v>
      </c>
      <c r="G23" s="229">
        <f>G24</f>
        <v>576.1</v>
      </c>
      <c r="H23" s="144">
        <f t="shared" si="0"/>
        <v>42.10000000000002</v>
      </c>
    </row>
    <row r="24" spans="1:8" ht="27">
      <c r="A24" s="59">
        <v>1</v>
      </c>
      <c r="B24" s="59">
        <v>4</v>
      </c>
      <c r="C24" s="60" t="s">
        <v>135</v>
      </c>
      <c r="D24" s="61">
        <v>244</v>
      </c>
      <c r="E24" s="76" t="s">
        <v>136</v>
      </c>
      <c r="F24" s="152">
        <v>618.2</v>
      </c>
      <c r="G24" s="230">
        <v>576.1</v>
      </c>
      <c r="H24" s="143">
        <f t="shared" si="0"/>
        <v>42.10000000000002</v>
      </c>
    </row>
    <row r="25" spans="1:8" ht="13.5">
      <c r="A25" s="104">
        <v>1</v>
      </c>
      <c r="B25" s="104">
        <v>4</v>
      </c>
      <c r="C25" s="105" t="s">
        <v>135</v>
      </c>
      <c r="D25" s="106">
        <v>850</v>
      </c>
      <c r="E25" s="107"/>
      <c r="F25" s="153">
        <f>F26+F27+F28</f>
        <v>132.3</v>
      </c>
      <c r="G25" s="213">
        <f>G26+G27+G28</f>
        <v>115.4</v>
      </c>
      <c r="H25" s="144">
        <f>F25-G25</f>
        <v>16.900000000000006</v>
      </c>
    </row>
    <row r="26" spans="1:8" ht="27">
      <c r="A26" s="59">
        <v>1</v>
      </c>
      <c r="B26" s="59">
        <v>4</v>
      </c>
      <c r="C26" s="60" t="s">
        <v>135</v>
      </c>
      <c r="D26" s="61">
        <v>851</v>
      </c>
      <c r="E26" s="62" t="s">
        <v>58</v>
      </c>
      <c r="F26" s="152">
        <v>115.9</v>
      </c>
      <c r="G26" s="214">
        <v>99</v>
      </c>
      <c r="H26" s="143">
        <f>F26-G26</f>
        <v>16.900000000000006</v>
      </c>
    </row>
    <row r="27" spans="1:8" ht="13.5">
      <c r="A27" s="59">
        <v>1</v>
      </c>
      <c r="B27" s="59">
        <v>4</v>
      </c>
      <c r="C27" s="60" t="s">
        <v>135</v>
      </c>
      <c r="D27" s="61">
        <v>852</v>
      </c>
      <c r="E27" s="62" t="s">
        <v>117</v>
      </c>
      <c r="F27" s="152">
        <v>14.9</v>
      </c>
      <c r="G27" s="152">
        <v>14.9</v>
      </c>
      <c r="H27" s="143">
        <f>F27-G27</f>
        <v>0</v>
      </c>
    </row>
    <row r="28" spans="1:8" ht="13.5">
      <c r="A28" s="59">
        <v>1</v>
      </c>
      <c r="B28" s="59">
        <v>4</v>
      </c>
      <c r="C28" s="60" t="s">
        <v>135</v>
      </c>
      <c r="D28" s="61">
        <v>853</v>
      </c>
      <c r="E28" s="62" t="s">
        <v>118</v>
      </c>
      <c r="F28" s="152">
        <v>1.5</v>
      </c>
      <c r="G28" s="152">
        <v>1.5</v>
      </c>
      <c r="H28" s="143">
        <f>F28-G28</f>
        <v>0</v>
      </c>
    </row>
    <row r="29" spans="1:8" ht="13.5">
      <c r="A29" s="63">
        <v>1</v>
      </c>
      <c r="B29" s="63">
        <v>11</v>
      </c>
      <c r="C29" s="64"/>
      <c r="D29" s="65"/>
      <c r="E29" s="66" t="s">
        <v>15</v>
      </c>
      <c r="F29" s="151">
        <f aca="true" t="shared" si="2" ref="F29:H32">F30</f>
        <v>250</v>
      </c>
      <c r="G29" s="151">
        <f t="shared" si="2"/>
        <v>0</v>
      </c>
      <c r="H29" s="174">
        <f>H30</f>
        <v>250</v>
      </c>
    </row>
    <row r="30" spans="1:8" ht="13.5">
      <c r="A30" s="59">
        <v>1</v>
      </c>
      <c r="B30" s="59">
        <v>11</v>
      </c>
      <c r="C30" s="60" t="s">
        <v>132</v>
      </c>
      <c r="D30" s="61"/>
      <c r="E30" s="62" t="s">
        <v>59</v>
      </c>
      <c r="F30" s="152">
        <f t="shared" si="2"/>
        <v>250</v>
      </c>
      <c r="G30" s="152">
        <f t="shared" si="2"/>
        <v>0</v>
      </c>
      <c r="H30" s="143">
        <f t="shared" si="2"/>
        <v>250</v>
      </c>
    </row>
    <row r="31" spans="1:8" ht="27">
      <c r="A31" s="59">
        <v>1</v>
      </c>
      <c r="B31" s="59">
        <v>11</v>
      </c>
      <c r="C31" s="60" t="s">
        <v>133</v>
      </c>
      <c r="D31" s="61"/>
      <c r="E31" s="62" t="s">
        <v>110</v>
      </c>
      <c r="F31" s="152">
        <f t="shared" si="2"/>
        <v>250</v>
      </c>
      <c r="G31" s="152">
        <f t="shared" si="2"/>
        <v>0</v>
      </c>
      <c r="H31" s="143">
        <f t="shared" si="2"/>
        <v>250</v>
      </c>
    </row>
    <row r="32" spans="1:8" ht="82.5">
      <c r="A32" s="59">
        <v>1</v>
      </c>
      <c r="B32" s="59">
        <v>11</v>
      </c>
      <c r="C32" s="60" t="s">
        <v>134</v>
      </c>
      <c r="D32" s="61"/>
      <c r="E32" s="62" t="s">
        <v>116</v>
      </c>
      <c r="F32" s="152">
        <f t="shared" si="2"/>
        <v>250</v>
      </c>
      <c r="G32" s="152">
        <f t="shared" si="2"/>
        <v>0</v>
      </c>
      <c r="H32" s="143">
        <f>H33</f>
        <v>250</v>
      </c>
    </row>
    <row r="33" spans="1:8" ht="13.5">
      <c r="A33" s="59">
        <v>1</v>
      </c>
      <c r="B33" s="59">
        <v>11</v>
      </c>
      <c r="C33" s="60" t="s">
        <v>137</v>
      </c>
      <c r="D33" s="61">
        <v>870</v>
      </c>
      <c r="E33" s="62" t="s">
        <v>60</v>
      </c>
      <c r="F33" s="152">
        <v>250</v>
      </c>
      <c r="G33" s="152">
        <v>0</v>
      </c>
      <c r="H33" s="143">
        <f>F33-G33</f>
        <v>250</v>
      </c>
    </row>
    <row r="34" spans="1:8" ht="13.5">
      <c r="A34" s="63">
        <v>1</v>
      </c>
      <c r="B34" s="63">
        <v>13</v>
      </c>
      <c r="C34" s="64"/>
      <c r="D34" s="65"/>
      <c r="E34" s="66" t="s">
        <v>100</v>
      </c>
      <c r="F34" s="218">
        <f>F35</f>
        <v>1797.8</v>
      </c>
      <c r="G34" s="151">
        <f>G35</f>
        <v>1695.4</v>
      </c>
      <c r="H34" s="174">
        <f>H35</f>
        <v>102.39999999999986</v>
      </c>
    </row>
    <row r="35" spans="1:8" ht="27">
      <c r="A35" s="67">
        <v>1</v>
      </c>
      <c r="B35" s="67">
        <v>13</v>
      </c>
      <c r="C35" s="56" t="s">
        <v>133</v>
      </c>
      <c r="D35" s="68"/>
      <c r="E35" s="62" t="s">
        <v>110</v>
      </c>
      <c r="F35" s="214">
        <f>F36</f>
        <v>1797.8</v>
      </c>
      <c r="G35" s="152">
        <f>G36</f>
        <v>1695.4</v>
      </c>
      <c r="H35" s="143">
        <f aca="true" t="shared" si="3" ref="H35:H41">F35-G35</f>
        <v>102.39999999999986</v>
      </c>
    </row>
    <row r="36" spans="1:8" ht="82.5">
      <c r="A36" s="59">
        <v>1</v>
      </c>
      <c r="B36" s="59">
        <v>13</v>
      </c>
      <c r="C36" s="60" t="s">
        <v>134</v>
      </c>
      <c r="D36" s="68"/>
      <c r="E36" s="62" t="s">
        <v>116</v>
      </c>
      <c r="F36" s="214">
        <f>F37+F40</f>
        <v>1797.8</v>
      </c>
      <c r="G36" s="152">
        <f>G37+G40</f>
        <v>1695.4</v>
      </c>
      <c r="H36" s="143">
        <f t="shared" si="3"/>
        <v>102.39999999999986</v>
      </c>
    </row>
    <row r="37" spans="1:8" ht="96">
      <c r="A37" s="59">
        <v>1</v>
      </c>
      <c r="B37" s="59">
        <v>13</v>
      </c>
      <c r="C37" s="60" t="s">
        <v>138</v>
      </c>
      <c r="D37" s="61"/>
      <c r="E37" s="62" t="s">
        <v>139</v>
      </c>
      <c r="F37" s="214">
        <f>F38</f>
        <v>1754.8</v>
      </c>
      <c r="G37" s="152">
        <f>G38</f>
        <v>1652.4</v>
      </c>
      <c r="H37" s="143">
        <f t="shared" si="3"/>
        <v>102.39999999999986</v>
      </c>
    </row>
    <row r="38" spans="1:8" ht="27">
      <c r="A38" s="104">
        <v>1</v>
      </c>
      <c r="B38" s="104">
        <v>13</v>
      </c>
      <c r="C38" s="105" t="s">
        <v>138</v>
      </c>
      <c r="D38" s="106">
        <v>240</v>
      </c>
      <c r="E38" s="107" t="s">
        <v>57</v>
      </c>
      <c r="F38" s="213">
        <f>F39</f>
        <v>1754.8</v>
      </c>
      <c r="G38" s="153">
        <f>G39</f>
        <v>1652.4</v>
      </c>
      <c r="H38" s="144">
        <f t="shared" si="3"/>
        <v>102.39999999999986</v>
      </c>
    </row>
    <row r="39" spans="1:8" ht="27">
      <c r="A39" s="59">
        <v>1</v>
      </c>
      <c r="B39" s="59">
        <v>13</v>
      </c>
      <c r="C39" s="60" t="s">
        <v>138</v>
      </c>
      <c r="D39" s="61">
        <v>244</v>
      </c>
      <c r="E39" s="76" t="s">
        <v>136</v>
      </c>
      <c r="F39" s="214">
        <v>1754.8</v>
      </c>
      <c r="G39" s="152">
        <v>1652.4</v>
      </c>
      <c r="H39" s="143">
        <f t="shared" si="3"/>
        <v>102.39999999999986</v>
      </c>
    </row>
    <row r="40" spans="1:8" ht="13.5">
      <c r="A40" s="104">
        <v>1</v>
      </c>
      <c r="B40" s="104">
        <v>13</v>
      </c>
      <c r="C40" s="105" t="s">
        <v>140</v>
      </c>
      <c r="D40" s="106">
        <v>540</v>
      </c>
      <c r="E40" s="107" t="s">
        <v>119</v>
      </c>
      <c r="F40" s="148">
        <v>43</v>
      </c>
      <c r="G40" s="153">
        <v>43</v>
      </c>
      <c r="H40" s="144">
        <f t="shared" si="3"/>
        <v>0</v>
      </c>
    </row>
    <row r="41" spans="1:8" ht="13.5">
      <c r="A41" s="69">
        <v>2</v>
      </c>
      <c r="B41" s="69"/>
      <c r="C41" s="70"/>
      <c r="D41" s="71"/>
      <c r="E41" s="72" t="s">
        <v>38</v>
      </c>
      <c r="F41" s="145">
        <f aca="true" t="shared" si="4" ref="F41:H47">F42</f>
        <v>372.4</v>
      </c>
      <c r="G41" s="211">
        <f t="shared" si="4"/>
        <v>372.4</v>
      </c>
      <c r="H41" s="174">
        <f t="shared" si="3"/>
        <v>0</v>
      </c>
    </row>
    <row r="42" spans="1:8" ht="13.5">
      <c r="A42" s="73">
        <v>2</v>
      </c>
      <c r="B42" s="73">
        <v>3</v>
      </c>
      <c r="C42" s="74"/>
      <c r="D42" s="75"/>
      <c r="E42" s="76" t="s">
        <v>61</v>
      </c>
      <c r="F42" s="146">
        <f t="shared" si="4"/>
        <v>372.4</v>
      </c>
      <c r="G42" s="212">
        <f t="shared" si="4"/>
        <v>372.4</v>
      </c>
      <c r="H42" s="143">
        <f t="shared" si="4"/>
        <v>0</v>
      </c>
    </row>
    <row r="43" spans="1:8" ht="27">
      <c r="A43" s="73">
        <v>2</v>
      </c>
      <c r="B43" s="73">
        <v>3</v>
      </c>
      <c r="C43" s="56" t="s">
        <v>133</v>
      </c>
      <c r="D43" s="75"/>
      <c r="E43" s="62" t="s">
        <v>110</v>
      </c>
      <c r="F43" s="147">
        <f t="shared" si="4"/>
        <v>372.4</v>
      </c>
      <c r="G43" s="212">
        <f t="shared" si="4"/>
        <v>372.4</v>
      </c>
      <c r="H43" s="143">
        <f t="shared" si="4"/>
        <v>0</v>
      </c>
    </row>
    <row r="44" spans="1:8" ht="82.5">
      <c r="A44" s="78">
        <v>2</v>
      </c>
      <c r="B44" s="78">
        <v>3</v>
      </c>
      <c r="C44" s="60" t="s">
        <v>134</v>
      </c>
      <c r="D44" s="75"/>
      <c r="E44" s="62" t="s">
        <v>116</v>
      </c>
      <c r="F44" s="147">
        <f t="shared" si="4"/>
        <v>372.4</v>
      </c>
      <c r="G44" s="212">
        <f t="shared" si="4"/>
        <v>372.4</v>
      </c>
      <c r="H44" s="143">
        <f t="shared" si="4"/>
        <v>0</v>
      </c>
    </row>
    <row r="45" spans="1:8" ht="30.75" customHeight="1">
      <c r="A45" s="78">
        <v>2</v>
      </c>
      <c r="B45" s="78">
        <v>3</v>
      </c>
      <c r="C45" s="60" t="s">
        <v>141</v>
      </c>
      <c r="D45" s="79"/>
      <c r="E45" s="80" t="s">
        <v>16</v>
      </c>
      <c r="F45" s="146">
        <f>F46+F47</f>
        <v>372.4</v>
      </c>
      <c r="G45" s="208">
        <f>G46+G47</f>
        <v>372.4</v>
      </c>
      <c r="H45" s="143">
        <f t="shared" si="4"/>
        <v>0</v>
      </c>
    </row>
    <row r="46" spans="1:8" ht="27">
      <c r="A46" s="108">
        <v>2</v>
      </c>
      <c r="B46" s="108">
        <v>3</v>
      </c>
      <c r="C46" s="105" t="s">
        <v>141</v>
      </c>
      <c r="D46" s="109">
        <v>120</v>
      </c>
      <c r="E46" s="107" t="s">
        <v>53</v>
      </c>
      <c r="F46" s="148">
        <v>334.37</v>
      </c>
      <c r="G46" s="209">
        <v>334.37</v>
      </c>
      <c r="H46" s="144">
        <f>F46-G46</f>
        <v>0</v>
      </c>
    </row>
    <row r="47" spans="1:8" ht="27">
      <c r="A47" s="108">
        <v>2</v>
      </c>
      <c r="B47" s="108">
        <v>3</v>
      </c>
      <c r="C47" s="105" t="s">
        <v>141</v>
      </c>
      <c r="D47" s="106">
        <v>240</v>
      </c>
      <c r="E47" s="107" t="s">
        <v>57</v>
      </c>
      <c r="F47" s="149">
        <f>F48</f>
        <v>38.03</v>
      </c>
      <c r="G47" s="210">
        <f>G48</f>
        <v>38.03</v>
      </c>
      <c r="H47" s="144">
        <f t="shared" si="4"/>
        <v>0</v>
      </c>
    </row>
    <row r="48" spans="1:8" ht="27">
      <c r="A48" s="78">
        <v>2</v>
      </c>
      <c r="B48" s="78">
        <v>3</v>
      </c>
      <c r="C48" s="60" t="s">
        <v>141</v>
      </c>
      <c r="D48" s="61">
        <v>244</v>
      </c>
      <c r="E48" s="76" t="s">
        <v>136</v>
      </c>
      <c r="F48" s="150">
        <v>38.03</v>
      </c>
      <c r="G48" s="207">
        <v>38.03</v>
      </c>
      <c r="H48" s="143">
        <f>F48-G48</f>
        <v>0</v>
      </c>
    </row>
    <row r="49" spans="1:8" ht="27">
      <c r="A49" s="81">
        <v>3</v>
      </c>
      <c r="B49" s="81"/>
      <c r="C49" s="82"/>
      <c r="D49" s="65"/>
      <c r="E49" s="66" t="s">
        <v>142</v>
      </c>
      <c r="F49" s="154">
        <f aca="true" t="shared" si="5" ref="F49:H52">F50</f>
        <v>188.1</v>
      </c>
      <c r="G49" s="154">
        <f t="shared" si="5"/>
        <v>188.1</v>
      </c>
      <c r="H49" s="174">
        <f>F49-G49</f>
        <v>0</v>
      </c>
    </row>
    <row r="50" spans="1:8" ht="27">
      <c r="A50" s="78">
        <v>3</v>
      </c>
      <c r="B50" s="78">
        <v>14</v>
      </c>
      <c r="C50" s="110"/>
      <c r="D50" s="111"/>
      <c r="E50" s="80" t="s">
        <v>120</v>
      </c>
      <c r="F50" s="146">
        <f t="shared" si="5"/>
        <v>188.1</v>
      </c>
      <c r="G50" s="146">
        <f t="shared" si="5"/>
        <v>188.1</v>
      </c>
      <c r="H50" s="143">
        <f t="shared" si="5"/>
        <v>0</v>
      </c>
    </row>
    <row r="51" spans="1:8" ht="27">
      <c r="A51" s="78">
        <v>3</v>
      </c>
      <c r="B51" s="78">
        <v>14</v>
      </c>
      <c r="C51" s="56" t="s">
        <v>133</v>
      </c>
      <c r="D51" s="111"/>
      <c r="E51" s="62" t="s">
        <v>110</v>
      </c>
      <c r="F51" s="146">
        <f t="shared" si="5"/>
        <v>188.1</v>
      </c>
      <c r="G51" s="146">
        <f t="shared" si="5"/>
        <v>188.1</v>
      </c>
      <c r="H51" s="143">
        <f t="shared" si="5"/>
        <v>0</v>
      </c>
    </row>
    <row r="52" spans="1:8" ht="82.5">
      <c r="A52" s="78">
        <v>3</v>
      </c>
      <c r="B52" s="78">
        <v>14</v>
      </c>
      <c r="C52" s="60" t="s">
        <v>134</v>
      </c>
      <c r="D52" s="61"/>
      <c r="E52" s="62" t="s">
        <v>116</v>
      </c>
      <c r="F52" s="146">
        <f>F54</f>
        <v>188.1</v>
      </c>
      <c r="G52" s="146">
        <f>G53</f>
        <v>188.1</v>
      </c>
      <c r="H52" s="143">
        <f t="shared" si="5"/>
        <v>0</v>
      </c>
    </row>
    <row r="53" spans="1:8" ht="27">
      <c r="A53" s="78">
        <v>3</v>
      </c>
      <c r="B53" s="78">
        <v>14</v>
      </c>
      <c r="C53" s="60" t="s">
        <v>143</v>
      </c>
      <c r="D53" s="61">
        <v>120</v>
      </c>
      <c r="E53" s="62" t="s">
        <v>53</v>
      </c>
      <c r="F53" s="146">
        <f>F54</f>
        <v>188.1</v>
      </c>
      <c r="G53" s="146">
        <f>G54</f>
        <v>188.1</v>
      </c>
      <c r="H53" s="143">
        <f>H54</f>
        <v>0</v>
      </c>
    </row>
    <row r="54" spans="1:8" ht="54.75">
      <c r="A54" s="78">
        <v>3</v>
      </c>
      <c r="B54" s="78">
        <v>14</v>
      </c>
      <c r="C54" s="60" t="s">
        <v>143</v>
      </c>
      <c r="D54" s="61">
        <v>123</v>
      </c>
      <c r="E54" s="62" t="s">
        <v>121</v>
      </c>
      <c r="F54" s="146">
        <v>188.1</v>
      </c>
      <c r="G54" s="146">
        <v>188.1</v>
      </c>
      <c r="H54" s="143">
        <f>F54-G54</f>
        <v>0</v>
      </c>
    </row>
    <row r="55" spans="1:8" ht="13.5">
      <c r="A55" s="83">
        <v>4</v>
      </c>
      <c r="B55" s="83"/>
      <c r="C55" s="84"/>
      <c r="D55" s="85"/>
      <c r="E55" s="86" t="s">
        <v>40</v>
      </c>
      <c r="F55" s="167">
        <f aca="true" t="shared" si="6" ref="F55:H60">F56</f>
        <v>0</v>
      </c>
      <c r="G55" s="167">
        <f t="shared" si="6"/>
        <v>0</v>
      </c>
      <c r="H55" s="174">
        <f>F55-G55</f>
        <v>0</v>
      </c>
    </row>
    <row r="56" spans="1:8" ht="13.5">
      <c r="A56" s="78">
        <v>4</v>
      </c>
      <c r="B56" s="78">
        <v>1</v>
      </c>
      <c r="C56" s="77"/>
      <c r="D56" s="79"/>
      <c r="E56" s="80" t="s">
        <v>62</v>
      </c>
      <c r="F56" s="146">
        <f t="shared" si="6"/>
        <v>0</v>
      </c>
      <c r="G56" s="146">
        <f t="shared" si="6"/>
        <v>0</v>
      </c>
      <c r="H56" s="143">
        <f t="shared" si="6"/>
        <v>0</v>
      </c>
    </row>
    <row r="57" spans="1:8" ht="27">
      <c r="A57" s="78">
        <v>4</v>
      </c>
      <c r="B57" s="78">
        <v>1</v>
      </c>
      <c r="C57" s="56" t="s">
        <v>133</v>
      </c>
      <c r="D57" s="79"/>
      <c r="E57" s="62" t="s">
        <v>110</v>
      </c>
      <c r="F57" s="146">
        <f t="shared" si="6"/>
        <v>0</v>
      </c>
      <c r="G57" s="146">
        <f t="shared" si="6"/>
        <v>0</v>
      </c>
      <c r="H57" s="143">
        <f t="shared" si="6"/>
        <v>0</v>
      </c>
    </row>
    <row r="58" spans="1:8" ht="33" customHeight="1">
      <c r="A58" s="78">
        <v>4</v>
      </c>
      <c r="B58" s="78">
        <v>1</v>
      </c>
      <c r="C58" s="56" t="s">
        <v>144</v>
      </c>
      <c r="D58" s="79"/>
      <c r="E58" s="80" t="s">
        <v>111</v>
      </c>
      <c r="F58" s="146">
        <f t="shared" si="6"/>
        <v>0</v>
      </c>
      <c r="G58" s="146">
        <f t="shared" si="6"/>
        <v>0</v>
      </c>
      <c r="H58" s="143">
        <f t="shared" si="6"/>
        <v>0</v>
      </c>
    </row>
    <row r="59" spans="1:8" ht="54" customHeight="1">
      <c r="A59" s="78">
        <v>4</v>
      </c>
      <c r="B59" s="78">
        <v>1</v>
      </c>
      <c r="C59" s="56" t="s">
        <v>145</v>
      </c>
      <c r="D59" s="79"/>
      <c r="E59" s="112" t="s">
        <v>146</v>
      </c>
      <c r="F59" s="146">
        <f t="shared" si="6"/>
        <v>0</v>
      </c>
      <c r="G59" s="146">
        <f t="shared" si="6"/>
        <v>0</v>
      </c>
      <c r="H59" s="143">
        <f t="shared" si="6"/>
        <v>0</v>
      </c>
    </row>
    <row r="60" spans="1:8" ht="27">
      <c r="A60" s="78">
        <v>4</v>
      </c>
      <c r="B60" s="78">
        <v>1</v>
      </c>
      <c r="C60" s="56" t="s">
        <v>145</v>
      </c>
      <c r="D60" s="79">
        <v>240</v>
      </c>
      <c r="E60" s="62" t="s">
        <v>57</v>
      </c>
      <c r="F60" s="146">
        <f t="shared" si="6"/>
        <v>0</v>
      </c>
      <c r="G60" s="146">
        <f t="shared" si="6"/>
        <v>0</v>
      </c>
      <c r="H60" s="143">
        <f>H61</f>
        <v>0</v>
      </c>
    </row>
    <row r="61" spans="1:8" ht="27">
      <c r="A61" s="78">
        <v>4</v>
      </c>
      <c r="B61" s="78">
        <v>1</v>
      </c>
      <c r="C61" s="56" t="s">
        <v>145</v>
      </c>
      <c r="D61" s="79">
        <v>244</v>
      </c>
      <c r="E61" s="76" t="s">
        <v>136</v>
      </c>
      <c r="F61" s="146">
        <v>0</v>
      </c>
      <c r="G61" s="146">
        <v>0</v>
      </c>
      <c r="H61" s="143">
        <f>F61-G61</f>
        <v>0</v>
      </c>
    </row>
    <row r="62" spans="1:8" ht="13.5">
      <c r="A62" s="69">
        <v>5</v>
      </c>
      <c r="B62" s="69"/>
      <c r="C62" s="70"/>
      <c r="D62" s="71"/>
      <c r="E62" s="72" t="s">
        <v>41</v>
      </c>
      <c r="F62" s="168">
        <f>F63+F68</f>
        <v>13596.6</v>
      </c>
      <c r="G62" s="168">
        <f>G63+G68</f>
        <v>13596.6</v>
      </c>
      <c r="H62" s="174">
        <f>F62-G62</f>
        <v>0</v>
      </c>
    </row>
    <row r="63" spans="1:8" ht="13.5">
      <c r="A63" s="108">
        <v>5</v>
      </c>
      <c r="B63" s="108">
        <v>1</v>
      </c>
      <c r="C63" s="113"/>
      <c r="D63" s="114"/>
      <c r="E63" s="115" t="s">
        <v>147</v>
      </c>
      <c r="F63" s="148">
        <f aca="true" t="shared" si="7" ref="F63:H66">F64</f>
        <v>1535.9</v>
      </c>
      <c r="G63" s="148">
        <f t="shared" si="7"/>
        <v>1535.9</v>
      </c>
      <c r="H63" s="144">
        <f t="shared" si="7"/>
        <v>0</v>
      </c>
    </row>
    <row r="64" spans="1:8" ht="27">
      <c r="A64" s="78">
        <v>5</v>
      </c>
      <c r="B64" s="78">
        <v>1</v>
      </c>
      <c r="C64" s="98" t="s">
        <v>133</v>
      </c>
      <c r="D64" s="111"/>
      <c r="E64" s="62" t="s">
        <v>110</v>
      </c>
      <c r="F64" s="146">
        <f t="shared" si="7"/>
        <v>1535.9</v>
      </c>
      <c r="G64" s="146">
        <f t="shared" si="7"/>
        <v>1535.9</v>
      </c>
      <c r="H64" s="143">
        <f t="shared" si="7"/>
        <v>0</v>
      </c>
    </row>
    <row r="65" spans="1:8" ht="27">
      <c r="A65" s="78">
        <v>5</v>
      </c>
      <c r="B65" s="78">
        <v>1</v>
      </c>
      <c r="C65" s="98" t="s">
        <v>148</v>
      </c>
      <c r="D65" s="111"/>
      <c r="E65" s="80" t="s">
        <v>149</v>
      </c>
      <c r="F65" s="146">
        <f t="shared" si="7"/>
        <v>1535.9</v>
      </c>
      <c r="G65" s="146">
        <f t="shared" si="7"/>
        <v>1535.9</v>
      </c>
      <c r="H65" s="143">
        <f t="shared" si="7"/>
        <v>0</v>
      </c>
    </row>
    <row r="66" spans="1:8" ht="27">
      <c r="A66" s="78">
        <v>5</v>
      </c>
      <c r="B66" s="78">
        <v>1</v>
      </c>
      <c r="C66" s="98" t="s">
        <v>150</v>
      </c>
      <c r="D66" s="79">
        <v>240</v>
      </c>
      <c r="E66" s="62" t="s">
        <v>57</v>
      </c>
      <c r="F66" s="146">
        <f t="shared" si="7"/>
        <v>1535.9</v>
      </c>
      <c r="G66" s="146">
        <f t="shared" si="7"/>
        <v>1535.9</v>
      </c>
      <c r="H66" s="143">
        <f>H67</f>
        <v>0</v>
      </c>
    </row>
    <row r="67" spans="1:8" ht="27">
      <c r="A67" s="78">
        <v>5</v>
      </c>
      <c r="B67" s="78">
        <v>1</v>
      </c>
      <c r="C67" s="98" t="s">
        <v>150</v>
      </c>
      <c r="D67" s="79">
        <v>243</v>
      </c>
      <c r="E67" s="62" t="s">
        <v>151</v>
      </c>
      <c r="F67" s="146">
        <v>1535.9</v>
      </c>
      <c r="G67" s="146">
        <v>1535.9</v>
      </c>
      <c r="H67" s="143">
        <f>F67-G67</f>
        <v>0</v>
      </c>
    </row>
    <row r="68" spans="1:8" ht="13.5">
      <c r="A68" s="116">
        <v>5</v>
      </c>
      <c r="B68" s="116">
        <v>3</v>
      </c>
      <c r="C68" s="117"/>
      <c r="D68" s="118"/>
      <c r="E68" s="119" t="s">
        <v>63</v>
      </c>
      <c r="F68" s="169">
        <f aca="true" t="shared" si="8" ref="F68:G71">F69</f>
        <v>12060.7</v>
      </c>
      <c r="G68" s="169">
        <f t="shared" si="8"/>
        <v>12060.7</v>
      </c>
      <c r="H68" s="144">
        <f>F68-G68</f>
        <v>0</v>
      </c>
    </row>
    <row r="69" spans="1:8" ht="54.75">
      <c r="A69" s="87">
        <v>5</v>
      </c>
      <c r="B69" s="87">
        <v>3</v>
      </c>
      <c r="C69" s="88" t="s">
        <v>152</v>
      </c>
      <c r="D69" s="89"/>
      <c r="E69" s="90" t="s">
        <v>122</v>
      </c>
      <c r="F69" s="170">
        <f t="shared" si="8"/>
        <v>12060.7</v>
      </c>
      <c r="G69" s="170">
        <f t="shared" si="8"/>
        <v>12060.7</v>
      </c>
      <c r="H69" s="143">
        <f>H70</f>
        <v>0</v>
      </c>
    </row>
    <row r="70" spans="1:8" ht="27">
      <c r="A70" s="87">
        <v>5</v>
      </c>
      <c r="B70" s="87">
        <v>3</v>
      </c>
      <c r="C70" s="88" t="s">
        <v>152</v>
      </c>
      <c r="D70" s="89">
        <v>200</v>
      </c>
      <c r="E70" s="76" t="s">
        <v>56</v>
      </c>
      <c r="F70" s="171">
        <f t="shared" si="8"/>
        <v>12060.7</v>
      </c>
      <c r="G70" s="171">
        <f t="shared" si="8"/>
        <v>12060.7</v>
      </c>
      <c r="H70" s="143">
        <f>H71</f>
        <v>0</v>
      </c>
    </row>
    <row r="71" spans="1:8" ht="27">
      <c r="A71" s="87">
        <v>5</v>
      </c>
      <c r="B71" s="87">
        <v>3</v>
      </c>
      <c r="C71" s="88" t="s">
        <v>152</v>
      </c>
      <c r="D71" s="89">
        <v>240</v>
      </c>
      <c r="E71" s="76" t="s">
        <v>57</v>
      </c>
      <c r="F71" s="171">
        <f t="shared" si="8"/>
        <v>12060.7</v>
      </c>
      <c r="G71" s="171">
        <f t="shared" si="8"/>
        <v>12060.7</v>
      </c>
      <c r="H71" s="143">
        <f>H72</f>
        <v>0</v>
      </c>
    </row>
    <row r="72" spans="1:8" ht="27">
      <c r="A72" s="87">
        <v>5</v>
      </c>
      <c r="B72" s="87">
        <v>3</v>
      </c>
      <c r="C72" s="88" t="s">
        <v>152</v>
      </c>
      <c r="D72" s="89">
        <v>244</v>
      </c>
      <c r="E72" s="76" t="s">
        <v>136</v>
      </c>
      <c r="F72" s="171">
        <v>12060.7</v>
      </c>
      <c r="G72" s="171">
        <v>12060.7</v>
      </c>
      <c r="H72" s="143">
        <f>F72-G72</f>
        <v>0</v>
      </c>
    </row>
    <row r="73" spans="1:8" ht="13.5">
      <c r="A73" s="69">
        <v>7</v>
      </c>
      <c r="B73" s="91"/>
      <c r="C73" s="92"/>
      <c r="D73" s="93"/>
      <c r="E73" s="72" t="s">
        <v>42</v>
      </c>
      <c r="F73" s="168">
        <f aca="true" t="shared" si="9" ref="F73:H77">F74</f>
        <v>40</v>
      </c>
      <c r="G73" s="172">
        <f t="shared" si="9"/>
        <v>40</v>
      </c>
      <c r="H73" s="174">
        <f>H74</f>
        <v>0</v>
      </c>
    </row>
    <row r="74" spans="1:8" ht="13.5">
      <c r="A74" s="94">
        <v>7</v>
      </c>
      <c r="B74" s="94">
        <v>7</v>
      </c>
      <c r="C74" s="60" t="s">
        <v>132</v>
      </c>
      <c r="D74" s="95"/>
      <c r="E74" s="96" t="s">
        <v>64</v>
      </c>
      <c r="F74" s="173">
        <f t="shared" si="9"/>
        <v>40</v>
      </c>
      <c r="G74" s="147">
        <f t="shared" si="9"/>
        <v>40</v>
      </c>
      <c r="H74" s="143">
        <f t="shared" si="9"/>
        <v>0</v>
      </c>
    </row>
    <row r="75" spans="1:8" ht="41.25">
      <c r="A75" s="73">
        <v>7</v>
      </c>
      <c r="B75" s="73">
        <v>7</v>
      </c>
      <c r="C75" s="77" t="s">
        <v>153</v>
      </c>
      <c r="D75" s="97"/>
      <c r="E75" s="76" t="s">
        <v>123</v>
      </c>
      <c r="F75" s="171">
        <f t="shared" si="9"/>
        <v>40</v>
      </c>
      <c r="G75" s="147">
        <f t="shared" si="9"/>
        <v>40</v>
      </c>
      <c r="H75" s="143">
        <f t="shared" si="9"/>
        <v>0</v>
      </c>
    </row>
    <row r="76" spans="1:8" ht="27">
      <c r="A76" s="73">
        <v>7</v>
      </c>
      <c r="B76" s="73">
        <v>7</v>
      </c>
      <c r="C76" s="77" t="s">
        <v>154</v>
      </c>
      <c r="D76" s="97">
        <v>200</v>
      </c>
      <c r="E76" s="76" t="s">
        <v>56</v>
      </c>
      <c r="F76" s="171">
        <f t="shared" si="9"/>
        <v>40</v>
      </c>
      <c r="G76" s="147">
        <f t="shared" si="9"/>
        <v>40</v>
      </c>
      <c r="H76" s="143">
        <f t="shared" si="9"/>
        <v>0</v>
      </c>
    </row>
    <row r="77" spans="1:8" ht="27">
      <c r="A77" s="73">
        <v>7</v>
      </c>
      <c r="B77" s="73">
        <v>7</v>
      </c>
      <c r="C77" s="77" t="s">
        <v>154</v>
      </c>
      <c r="D77" s="97">
        <v>240</v>
      </c>
      <c r="E77" s="76" t="s">
        <v>57</v>
      </c>
      <c r="F77" s="171">
        <f t="shared" si="9"/>
        <v>40</v>
      </c>
      <c r="G77" s="147">
        <f t="shared" si="9"/>
        <v>40</v>
      </c>
      <c r="H77" s="143">
        <f>H78</f>
        <v>0</v>
      </c>
    </row>
    <row r="78" spans="1:8" ht="27">
      <c r="A78" s="73">
        <v>7</v>
      </c>
      <c r="B78" s="73">
        <v>7</v>
      </c>
      <c r="C78" s="77" t="s">
        <v>154</v>
      </c>
      <c r="D78" s="97">
        <v>244</v>
      </c>
      <c r="E78" s="76" t="s">
        <v>136</v>
      </c>
      <c r="F78" s="171">
        <v>40</v>
      </c>
      <c r="G78" s="147">
        <v>40</v>
      </c>
      <c r="H78" s="143">
        <f>F78-G78</f>
        <v>0</v>
      </c>
    </row>
    <row r="79" spans="1:8" ht="13.5">
      <c r="A79" s="83">
        <v>10</v>
      </c>
      <c r="B79" s="83"/>
      <c r="C79" s="84"/>
      <c r="D79" s="85"/>
      <c r="E79" s="86" t="s">
        <v>43</v>
      </c>
      <c r="F79" s="217">
        <f>F80+F87</f>
        <v>9251.5</v>
      </c>
      <c r="G79" s="154">
        <f>G80+G87</f>
        <v>3733.6</v>
      </c>
      <c r="H79" s="174">
        <f>F79-G79</f>
        <v>5517.9</v>
      </c>
    </row>
    <row r="80" spans="1:8" ht="13.5">
      <c r="A80" s="120">
        <v>10</v>
      </c>
      <c r="B80" s="120">
        <v>1</v>
      </c>
      <c r="C80" s="121"/>
      <c r="D80" s="122"/>
      <c r="E80" s="123" t="s">
        <v>101</v>
      </c>
      <c r="F80" s="215">
        <f aca="true" t="shared" si="10" ref="F80:H85">F81</f>
        <v>734.5</v>
      </c>
      <c r="G80" s="166">
        <f t="shared" si="10"/>
        <v>734.5</v>
      </c>
      <c r="H80" s="142">
        <f>H81</f>
        <v>0</v>
      </c>
    </row>
    <row r="81" spans="1:8" ht="27">
      <c r="A81" s="78">
        <v>10</v>
      </c>
      <c r="B81" s="78">
        <v>1</v>
      </c>
      <c r="C81" s="98" t="s">
        <v>155</v>
      </c>
      <c r="D81" s="79"/>
      <c r="E81" s="62" t="s">
        <v>110</v>
      </c>
      <c r="F81" s="208">
        <f t="shared" si="10"/>
        <v>734.5</v>
      </c>
      <c r="G81" s="146">
        <f t="shared" si="10"/>
        <v>734.5</v>
      </c>
      <c r="H81" s="143">
        <f t="shared" si="10"/>
        <v>0</v>
      </c>
    </row>
    <row r="82" spans="1:8" ht="27">
      <c r="A82" s="78">
        <v>10</v>
      </c>
      <c r="B82" s="78">
        <v>1</v>
      </c>
      <c r="C82" s="98" t="s">
        <v>156</v>
      </c>
      <c r="D82" s="79"/>
      <c r="E82" s="80" t="s">
        <v>112</v>
      </c>
      <c r="F82" s="208">
        <f t="shared" si="10"/>
        <v>734.5</v>
      </c>
      <c r="G82" s="146">
        <f t="shared" si="10"/>
        <v>734.5</v>
      </c>
      <c r="H82" s="143">
        <f t="shared" si="10"/>
        <v>0</v>
      </c>
    </row>
    <row r="83" spans="1:8" ht="41.25">
      <c r="A83" s="78">
        <v>10</v>
      </c>
      <c r="B83" s="78">
        <v>1</v>
      </c>
      <c r="C83" s="98" t="s">
        <v>157</v>
      </c>
      <c r="D83" s="79"/>
      <c r="E83" s="80" t="s">
        <v>124</v>
      </c>
      <c r="F83" s="208">
        <f t="shared" si="10"/>
        <v>734.5</v>
      </c>
      <c r="G83" s="146">
        <f t="shared" si="10"/>
        <v>734.5</v>
      </c>
      <c r="H83" s="143">
        <f t="shared" si="10"/>
        <v>0</v>
      </c>
    </row>
    <row r="84" spans="1:8" ht="13.5">
      <c r="A84" s="78">
        <v>10</v>
      </c>
      <c r="B84" s="78">
        <v>1</v>
      </c>
      <c r="C84" s="98" t="s">
        <v>157</v>
      </c>
      <c r="D84" s="79">
        <v>300</v>
      </c>
      <c r="E84" s="80" t="s">
        <v>113</v>
      </c>
      <c r="F84" s="208">
        <f t="shared" si="10"/>
        <v>734.5</v>
      </c>
      <c r="G84" s="146">
        <f t="shared" si="10"/>
        <v>734.5</v>
      </c>
      <c r="H84" s="143">
        <f t="shared" si="10"/>
        <v>0</v>
      </c>
    </row>
    <row r="85" spans="1:8" ht="27">
      <c r="A85" s="78">
        <v>10</v>
      </c>
      <c r="B85" s="78">
        <v>1</v>
      </c>
      <c r="C85" s="98" t="s">
        <v>157</v>
      </c>
      <c r="D85" s="79">
        <v>310</v>
      </c>
      <c r="E85" s="80" t="s">
        <v>114</v>
      </c>
      <c r="F85" s="208">
        <f t="shared" si="10"/>
        <v>734.5</v>
      </c>
      <c r="G85" s="146">
        <f t="shared" si="10"/>
        <v>734.5</v>
      </c>
      <c r="H85" s="143">
        <f>H86</f>
        <v>0</v>
      </c>
    </row>
    <row r="86" spans="1:8" ht="27">
      <c r="A86" s="78">
        <v>10</v>
      </c>
      <c r="B86" s="78">
        <v>1</v>
      </c>
      <c r="C86" s="98" t="s">
        <v>157</v>
      </c>
      <c r="D86" s="79">
        <v>313</v>
      </c>
      <c r="E86" s="80" t="s">
        <v>125</v>
      </c>
      <c r="F86" s="208">
        <v>734.5</v>
      </c>
      <c r="G86" s="146">
        <v>734.5</v>
      </c>
      <c r="H86" s="143">
        <f>F86-G86</f>
        <v>0</v>
      </c>
    </row>
    <row r="87" spans="1:8" ht="13.5">
      <c r="A87" s="124">
        <v>10</v>
      </c>
      <c r="B87" s="124">
        <v>6</v>
      </c>
      <c r="C87" s="125"/>
      <c r="D87" s="126"/>
      <c r="E87" s="127" t="s">
        <v>102</v>
      </c>
      <c r="F87" s="215">
        <f>F88+F93</f>
        <v>8517</v>
      </c>
      <c r="G87" s="166">
        <f>G88+G93</f>
        <v>2999.1</v>
      </c>
      <c r="H87" s="166">
        <f>H88+H93</f>
        <v>5517.9</v>
      </c>
    </row>
    <row r="88" spans="1:8" ht="54.75">
      <c r="A88" s="99">
        <v>10</v>
      </c>
      <c r="B88" s="99">
        <v>6</v>
      </c>
      <c r="C88" s="98" t="s">
        <v>158</v>
      </c>
      <c r="D88" s="100"/>
      <c r="E88" s="101" t="s">
        <v>128</v>
      </c>
      <c r="F88" s="208">
        <f aca="true" t="shared" si="11" ref="F88:H91">F89</f>
        <v>2670.5</v>
      </c>
      <c r="G88" s="147">
        <f t="shared" si="11"/>
        <v>2670.5</v>
      </c>
      <c r="H88" s="143">
        <f t="shared" si="11"/>
        <v>0</v>
      </c>
    </row>
    <row r="89" spans="1:8" ht="54.75">
      <c r="A89" s="99">
        <v>10</v>
      </c>
      <c r="B89" s="99">
        <v>6</v>
      </c>
      <c r="C89" s="98" t="s">
        <v>159</v>
      </c>
      <c r="D89" s="100"/>
      <c r="E89" s="76" t="s">
        <v>160</v>
      </c>
      <c r="F89" s="208">
        <f t="shared" si="11"/>
        <v>2670.5</v>
      </c>
      <c r="G89" s="147">
        <f t="shared" si="11"/>
        <v>2670.5</v>
      </c>
      <c r="H89" s="143">
        <f t="shared" si="11"/>
        <v>0</v>
      </c>
    </row>
    <row r="90" spans="1:8" ht="27">
      <c r="A90" s="99">
        <v>10</v>
      </c>
      <c r="B90" s="99">
        <v>6</v>
      </c>
      <c r="C90" s="98" t="s">
        <v>159</v>
      </c>
      <c r="D90" s="100">
        <v>200</v>
      </c>
      <c r="E90" s="76" t="s">
        <v>56</v>
      </c>
      <c r="F90" s="208">
        <f t="shared" si="11"/>
        <v>2670.5</v>
      </c>
      <c r="G90" s="147">
        <f t="shared" si="11"/>
        <v>2670.5</v>
      </c>
      <c r="H90" s="143">
        <f t="shared" si="11"/>
        <v>0</v>
      </c>
    </row>
    <row r="91" spans="1:8" ht="27">
      <c r="A91" s="99">
        <v>10</v>
      </c>
      <c r="B91" s="99">
        <v>6</v>
      </c>
      <c r="C91" s="98" t="s">
        <v>159</v>
      </c>
      <c r="D91" s="100">
        <v>240</v>
      </c>
      <c r="E91" s="76" t="s">
        <v>57</v>
      </c>
      <c r="F91" s="208">
        <f t="shared" si="11"/>
        <v>2670.5</v>
      </c>
      <c r="G91" s="147">
        <f t="shared" si="11"/>
        <v>2670.5</v>
      </c>
      <c r="H91" s="143">
        <f>H92</f>
        <v>0</v>
      </c>
    </row>
    <row r="92" spans="1:8" ht="27">
      <c r="A92" s="99">
        <v>10</v>
      </c>
      <c r="B92" s="99">
        <v>6</v>
      </c>
      <c r="C92" s="98" t="s">
        <v>159</v>
      </c>
      <c r="D92" s="100">
        <v>244</v>
      </c>
      <c r="E92" s="76" t="s">
        <v>136</v>
      </c>
      <c r="F92" s="208">
        <v>2670.5</v>
      </c>
      <c r="G92" s="147">
        <v>2670.5</v>
      </c>
      <c r="H92" s="143">
        <f>F92-G92</f>
        <v>0</v>
      </c>
    </row>
    <row r="93" spans="1:8" ht="27">
      <c r="A93" s="128">
        <v>10</v>
      </c>
      <c r="B93" s="128">
        <v>6</v>
      </c>
      <c r="C93" s="129" t="s">
        <v>155</v>
      </c>
      <c r="D93" s="130"/>
      <c r="E93" s="131" t="s">
        <v>110</v>
      </c>
      <c r="F93" s="209">
        <f aca="true" t="shared" si="12" ref="F93:G97">F94</f>
        <v>5846.5</v>
      </c>
      <c r="G93" s="148">
        <f t="shared" si="12"/>
        <v>328.6</v>
      </c>
      <c r="H93" s="144">
        <f>H94</f>
        <v>5517.9</v>
      </c>
    </row>
    <row r="94" spans="1:8" ht="27">
      <c r="A94" s="99">
        <v>10</v>
      </c>
      <c r="B94" s="99">
        <v>6</v>
      </c>
      <c r="C94" s="98" t="s">
        <v>156</v>
      </c>
      <c r="D94" s="100"/>
      <c r="E94" s="101" t="s">
        <v>161</v>
      </c>
      <c r="F94" s="208">
        <f t="shared" si="12"/>
        <v>5846.5</v>
      </c>
      <c r="G94" s="147">
        <f t="shared" si="12"/>
        <v>328.6</v>
      </c>
      <c r="H94" s="143">
        <f>H95</f>
        <v>5517.9</v>
      </c>
    </row>
    <row r="95" spans="1:8" ht="41.25">
      <c r="A95" s="99">
        <v>10</v>
      </c>
      <c r="B95" s="99">
        <v>6</v>
      </c>
      <c r="C95" s="98" t="s">
        <v>157</v>
      </c>
      <c r="D95" s="100"/>
      <c r="E95" s="80" t="s">
        <v>126</v>
      </c>
      <c r="F95" s="216">
        <f t="shared" si="12"/>
        <v>5846.5</v>
      </c>
      <c r="G95" s="147">
        <f t="shared" si="12"/>
        <v>328.6</v>
      </c>
      <c r="H95" s="143">
        <f>H96</f>
        <v>5517.9</v>
      </c>
    </row>
    <row r="96" spans="1:8" ht="13.5">
      <c r="A96" s="99">
        <v>10</v>
      </c>
      <c r="B96" s="99">
        <v>6</v>
      </c>
      <c r="C96" s="98" t="s">
        <v>157</v>
      </c>
      <c r="D96" s="100">
        <v>300</v>
      </c>
      <c r="E96" s="80" t="s">
        <v>113</v>
      </c>
      <c r="F96" s="216">
        <f t="shared" si="12"/>
        <v>5846.5</v>
      </c>
      <c r="G96" s="147">
        <f t="shared" si="12"/>
        <v>328.6</v>
      </c>
      <c r="H96" s="143">
        <f>H97</f>
        <v>5517.9</v>
      </c>
    </row>
    <row r="97" spans="1:8" ht="27">
      <c r="A97" s="99">
        <v>10</v>
      </c>
      <c r="B97" s="99">
        <v>6</v>
      </c>
      <c r="C97" s="98" t="s">
        <v>157</v>
      </c>
      <c r="D97" s="100">
        <v>320</v>
      </c>
      <c r="E97" s="80" t="s">
        <v>115</v>
      </c>
      <c r="F97" s="216">
        <f t="shared" si="12"/>
        <v>5846.5</v>
      </c>
      <c r="G97" s="147">
        <f t="shared" si="12"/>
        <v>328.6</v>
      </c>
      <c r="H97" s="143">
        <f>H98</f>
        <v>5517.9</v>
      </c>
    </row>
    <row r="98" spans="1:8" ht="27">
      <c r="A98" s="99">
        <v>10</v>
      </c>
      <c r="B98" s="99">
        <v>6</v>
      </c>
      <c r="C98" s="98" t="s">
        <v>157</v>
      </c>
      <c r="D98" s="100">
        <v>321</v>
      </c>
      <c r="E98" s="80" t="s">
        <v>127</v>
      </c>
      <c r="F98" s="216">
        <v>5846.5</v>
      </c>
      <c r="G98" s="147">
        <v>328.6</v>
      </c>
      <c r="H98" s="143">
        <f>F98-G98</f>
        <v>5517.9</v>
      </c>
    </row>
    <row r="99" spans="1:8" ht="13.5">
      <c r="A99" s="69">
        <v>11</v>
      </c>
      <c r="B99" s="69"/>
      <c r="C99" s="70"/>
      <c r="D99" s="71"/>
      <c r="E99" s="72" t="s">
        <v>17</v>
      </c>
      <c r="F99" s="141">
        <f aca="true" t="shared" si="13" ref="F99:G104">F100</f>
        <v>1168.2</v>
      </c>
      <c r="G99" s="141">
        <f t="shared" si="13"/>
        <v>1168.2</v>
      </c>
      <c r="H99" s="174">
        <f>H100</f>
        <v>0</v>
      </c>
    </row>
    <row r="100" spans="1:8" ht="13.5">
      <c r="A100" s="73">
        <v>11</v>
      </c>
      <c r="B100" s="73">
        <v>1</v>
      </c>
      <c r="C100" s="77"/>
      <c r="D100" s="97"/>
      <c r="E100" s="76" t="s">
        <v>65</v>
      </c>
      <c r="F100" s="162">
        <f t="shared" si="13"/>
        <v>1168.2</v>
      </c>
      <c r="G100" s="162">
        <f t="shared" si="13"/>
        <v>1168.2</v>
      </c>
      <c r="H100" s="143">
        <f aca="true" t="shared" si="14" ref="H100:H106">F100-G100</f>
        <v>0</v>
      </c>
    </row>
    <row r="101" spans="1:8" ht="70.5" customHeight="1">
      <c r="A101" s="73">
        <v>11</v>
      </c>
      <c r="B101" s="73">
        <v>1</v>
      </c>
      <c r="C101" s="77" t="s">
        <v>162</v>
      </c>
      <c r="D101" s="97"/>
      <c r="E101" s="76" t="s">
        <v>129</v>
      </c>
      <c r="F101" s="162">
        <f t="shared" si="13"/>
        <v>1168.2</v>
      </c>
      <c r="G101" s="162">
        <f t="shared" si="13"/>
        <v>1168.2</v>
      </c>
      <c r="H101" s="143">
        <f t="shared" si="14"/>
        <v>0</v>
      </c>
    </row>
    <row r="102" spans="1:8" ht="70.5" customHeight="1">
      <c r="A102" s="73">
        <v>11</v>
      </c>
      <c r="B102" s="73">
        <v>1</v>
      </c>
      <c r="C102" s="77" t="s">
        <v>163</v>
      </c>
      <c r="D102" s="97"/>
      <c r="E102" s="76" t="s">
        <v>164</v>
      </c>
      <c r="F102" s="162">
        <f t="shared" si="13"/>
        <v>1168.2</v>
      </c>
      <c r="G102" s="162">
        <f t="shared" si="13"/>
        <v>1168.2</v>
      </c>
      <c r="H102" s="143">
        <f t="shared" si="14"/>
        <v>0</v>
      </c>
    </row>
    <row r="103" spans="1:8" ht="27">
      <c r="A103" s="73">
        <v>11</v>
      </c>
      <c r="B103" s="73">
        <v>1</v>
      </c>
      <c r="C103" s="77" t="s">
        <v>163</v>
      </c>
      <c r="D103" s="97">
        <v>200</v>
      </c>
      <c r="E103" s="76" t="s">
        <v>56</v>
      </c>
      <c r="F103" s="162">
        <f t="shared" si="13"/>
        <v>1168.2</v>
      </c>
      <c r="G103" s="162">
        <f t="shared" si="13"/>
        <v>1168.2</v>
      </c>
      <c r="H103" s="143">
        <f t="shared" si="14"/>
        <v>0</v>
      </c>
    </row>
    <row r="104" spans="1:8" ht="27">
      <c r="A104" s="132">
        <v>11</v>
      </c>
      <c r="B104" s="132">
        <v>1</v>
      </c>
      <c r="C104" s="133" t="s">
        <v>163</v>
      </c>
      <c r="D104" s="134">
        <v>240</v>
      </c>
      <c r="E104" s="135" t="s">
        <v>57</v>
      </c>
      <c r="F104" s="163">
        <f t="shared" si="13"/>
        <v>1168.2</v>
      </c>
      <c r="G104" s="163">
        <f t="shared" si="13"/>
        <v>1168.2</v>
      </c>
      <c r="H104" s="143">
        <f t="shared" si="14"/>
        <v>0</v>
      </c>
    </row>
    <row r="105" spans="1:8" ht="27">
      <c r="A105" s="132">
        <v>11</v>
      </c>
      <c r="B105" s="132">
        <v>1</v>
      </c>
      <c r="C105" s="133" t="s">
        <v>163</v>
      </c>
      <c r="D105" s="134">
        <v>244</v>
      </c>
      <c r="E105" s="135" t="s">
        <v>136</v>
      </c>
      <c r="F105" s="164">
        <v>1168.2</v>
      </c>
      <c r="G105" s="165">
        <v>1168.2</v>
      </c>
      <c r="H105" s="143">
        <f t="shared" si="14"/>
        <v>0</v>
      </c>
    </row>
    <row r="106" spans="1:8" ht="16.5" customHeight="1">
      <c r="A106" s="136"/>
      <c r="B106" s="136"/>
      <c r="C106" s="136"/>
      <c r="D106" s="136"/>
      <c r="E106" s="137" t="s">
        <v>130</v>
      </c>
      <c r="F106" s="195">
        <f>F11+F41+F49+F55+F62+F73+F79+F99</f>
        <v>34610.6</v>
      </c>
      <c r="G106" s="194">
        <f>G99+G79+G73+G62+G55+G49+G41+G11</f>
        <v>28636.980000000003</v>
      </c>
      <c r="H106" s="193">
        <f t="shared" si="14"/>
        <v>5973.619999999995</v>
      </c>
    </row>
    <row r="107" spans="1:8" ht="13.5" customHeight="1">
      <c r="A107" s="102"/>
      <c r="B107" s="102"/>
      <c r="C107" s="102"/>
      <c r="D107" s="102"/>
      <c r="E107" s="102"/>
      <c r="F107" s="102"/>
      <c r="G107" s="102"/>
      <c r="H107" s="47"/>
    </row>
    <row r="116" ht="12.75">
      <c r="G116" s="103" t="s">
        <v>131</v>
      </c>
    </row>
  </sheetData>
  <sheetProtection/>
  <mergeCells count="7">
    <mergeCell ref="H8:H9"/>
    <mergeCell ref="F8:F9"/>
    <mergeCell ref="G8:G9"/>
    <mergeCell ref="F3:H5"/>
    <mergeCell ref="A8:D8"/>
    <mergeCell ref="E8:E9"/>
    <mergeCell ref="A6:H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6" r:id="rId1"/>
  <rowBreaks count="2" manualBreakCount="2">
    <brk id="36" max="7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75" zoomScaleSheetLayoutView="75" zoomScalePageLayoutView="0" workbookViewId="0" topLeftCell="A1">
      <selection activeCell="A5" sqref="A5:E5"/>
    </sheetView>
  </sheetViews>
  <sheetFormatPr defaultColWidth="9.00390625" defaultRowHeight="12.75"/>
  <cols>
    <col min="2" max="2" width="26.625" style="0" customWidth="1"/>
    <col min="3" max="3" width="44.125" style="0" customWidth="1"/>
    <col min="4" max="4" width="18.375" style="0" customWidth="1"/>
    <col min="5" max="5" width="16.50390625" style="0" customWidth="1"/>
  </cols>
  <sheetData>
    <row r="1" spans="3:6" ht="15">
      <c r="C1" s="254" t="s">
        <v>170</v>
      </c>
      <c r="D1" s="254"/>
      <c r="E1" s="254"/>
      <c r="F1" s="196"/>
    </row>
    <row r="2" spans="3:6" ht="19.5" customHeight="1">
      <c r="C2" s="267" t="s">
        <v>185</v>
      </c>
      <c r="D2" s="267"/>
      <c r="E2" s="267"/>
      <c r="F2" s="197"/>
    </row>
    <row r="3" spans="3:6" ht="35.25" customHeight="1">
      <c r="C3" s="267"/>
      <c r="D3" s="267"/>
      <c r="E3" s="267"/>
      <c r="F3" s="197"/>
    </row>
    <row r="4" spans="3:6" ht="35.25" customHeight="1">
      <c r="C4" s="198"/>
      <c r="D4" s="198"/>
      <c r="E4" s="198"/>
      <c r="F4" s="197"/>
    </row>
    <row r="5" spans="1:5" ht="92.25" customHeight="1">
      <c r="A5" s="257" t="s">
        <v>179</v>
      </c>
      <c r="B5" s="257"/>
      <c r="C5" s="257"/>
      <c r="D5" s="257"/>
      <c r="E5" s="257"/>
    </row>
    <row r="6" spans="1:7" ht="21" customHeight="1">
      <c r="A6" s="258" t="s">
        <v>37</v>
      </c>
      <c r="B6" s="261" t="s">
        <v>18</v>
      </c>
      <c r="C6" s="264" t="s">
        <v>19</v>
      </c>
      <c r="D6" s="251" t="s">
        <v>171</v>
      </c>
      <c r="E6" s="251" t="s">
        <v>172</v>
      </c>
      <c r="F6" s="245" t="s">
        <v>178</v>
      </c>
      <c r="G6" s="246"/>
    </row>
    <row r="7" spans="1:7" ht="12.75" customHeight="1">
      <c r="A7" s="259"/>
      <c r="B7" s="262"/>
      <c r="C7" s="265"/>
      <c r="D7" s="252"/>
      <c r="E7" s="252"/>
      <c r="F7" s="247"/>
      <c r="G7" s="248"/>
    </row>
    <row r="8" spans="1:7" ht="109.5" customHeight="1">
      <c r="A8" s="260"/>
      <c r="B8" s="263"/>
      <c r="C8" s="266"/>
      <c r="D8" s="253"/>
      <c r="E8" s="253"/>
      <c r="F8" s="249"/>
      <c r="G8" s="250"/>
    </row>
    <row r="9" spans="1:7" ht="30.75">
      <c r="A9" s="199">
        <v>0</v>
      </c>
      <c r="B9" s="200" t="s">
        <v>21</v>
      </c>
      <c r="C9" s="26" t="s">
        <v>20</v>
      </c>
      <c r="D9" s="28">
        <f aca="true" t="shared" si="0" ref="D9:F10">D10</f>
        <v>10489.57</v>
      </c>
      <c r="E9" s="28">
        <f t="shared" si="0"/>
        <v>-3931.8</v>
      </c>
      <c r="F9" s="255">
        <f t="shared" si="0"/>
        <v>14421.369999999999</v>
      </c>
      <c r="G9" s="256"/>
    </row>
    <row r="10" spans="1:7" ht="30.75" customHeight="1">
      <c r="A10" s="199">
        <v>0</v>
      </c>
      <c r="B10" s="200" t="s">
        <v>21</v>
      </c>
      <c r="C10" s="26" t="s">
        <v>173</v>
      </c>
      <c r="D10" s="28">
        <f t="shared" si="0"/>
        <v>10489.57</v>
      </c>
      <c r="E10" s="28">
        <f t="shared" si="0"/>
        <v>-3931.8</v>
      </c>
      <c r="F10" s="255">
        <f t="shared" si="0"/>
        <v>14421.369999999999</v>
      </c>
      <c r="G10" s="256"/>
    </row>
    <row r="11" spans="1:7" ht="30.75">
      <c r="A11" s="199">
        <v>0</v>
      </c>
      <c r="B11" s="200" t="s">
        <v>22</v>
      </c>
      <c r="C11" s="26" t="s">
        <v>23</v>
      </c>
      <c r="D11" s="28">
        <v>10489.57</v>
      </c>
      <c r="E11" s="28">
        <v>-3931.8</v>
      </c>
      <c r="F11" s="255">
        <f>D11-E11</f>
        <v>14421.369999999999</v>
      </c>
      <c r="G11" s="256"/>
    </row>
    <row r="12" spans="1:7" ht="25.5" customHeight="1">
      <c r="A12" s="199">
        <v>0</v>
      </c>
      <c r="B12" s="200" t="s">
        <v>24</v>
      </c>
      <c r="C12" s="26" t="s">
        <v>25</v>
      </c>
      <c r="D12" s="28">
        <f aca="true" t="shared" si="1" ref="D12:E14">D13</f>
        <v>-24121.13</v>
      </c>
      <c r="E12" s="28">
        <f t="shared" si="1"/>
        <v>-32568.8</v>
      </c>
      <c r="F12" s="256">
        <v>0</v>
      </c>
      <c r="G12" s="256"/>
    </row>
    <row r="13" spans="1:7" ht="30.75">
      <c r="A13" s="201">
        <v>0</v>
      </c>
      <c r="B13" s="202" t="s">
        <v>26</v>
      </c>
      <c r="C13" s="27" t="s">
        <v>27</v>
      </c>
      <c r="D13" s="29">
        <f t="shared" si="1"/>
        <v>-24121.13</v>
      </c>
      <c r="E13" s="29">
        <f t="shared" si="1"/>
        <v>-32568.8</v>
      </c>
      <c r="F13" s="256">
        <v>0</v>
      </c>
      <c r="G13" s="256"/>
    </row>
    <row r="14" spans="1:7" ht="30.75">
      <c r="A14" s="201">
        <v>0</v>
      </c>
      <c r="B14" s="202" t="s">
        <v>28</v>
      </c>
      <c r="C14" s="27" t="s">
        <v>29</v>
      </c>
      <c r="D14" s="29">
        <f t="shared" si="1"/>
        <v>-24121.13</v>
      </c>
      <c r="E14" s="29">
        <f t="shared" si="1"/>
        <v>-32568.8</v>
      </c>
      <c r="F14" s="256">
        <v>0</v>
      </c>
      <c r="G14" s="256"/>
    </row>
    <row r="15" spans="1:7" ht="30.75">
      <c r="A15" s="203">
        <v>257</v>
      </c>
      <c r="B15" s="204" t="s">
        <v>105</v>
      </c>
      <c r="C15" s="205" t="s">
        <v>174</v>
      </c>
      <c r="D15" s="30">
        <f>-('[1]Доходы'!C6)</f>
        <v>-24121.13</v>
      </c>
      <c r="E15" s="206">
        <v>-32568.8</v>
      </c>
      <c r="F15" s="256">
        <v>0</v>
      </c>
      <c r="G15" s="256"/>
    </row>
    <row r="16" spans="1:7" ht="15">
      <c r="A16" s="199">
        <v>0</v>
      </c>
      <c r="B16" s="200" t="s">
        <v>30</v>
      </c>
      <c r="C16" s="26" t="s">
        <v>31</v>
      </c>
      <c r="D16" s="206">
        <f>D19</f>
        <v>34610.67</v>
      </c>
      <c r="E16" s="206">
        <f>E19</f>
        <v>28637</v>
      </c>
      <c r="F16" s="256">
        <v>0</v>
      </c>
      <c r="G16" s="256"/>
    </row>
    <row r="17" spans="1:7" ht="30.75">
      <c r="A17" s="201">
        <v>0</v>
      </c>
      <c r="B17" s="202" t="s">
        <v>32</v>
      </c>
      <c r="C17" s="27" t="s">
        <v>33</v>
      </c>
      <c r="D17" s="206">
        <f>D19</f>
        <v>34610.67</v>
      </c>
      <c r="E17" s="206">
        <f>E19</f>
        <v>28637</v>
      </c>
      <c r="F17" s="256">
        <v>0</v>
      </c>
      <c r="G17" s="256"/>
    </row>
    <row r="18" spans="1:7" ht="30.75">
      <c r="A18" s="201">
        <v>0</v>
      </c>
      <c r="B18" s="202" t="s">
        <v>34</v>
      </c>
      <c r="C18" s="27" t="s">
        <v>35</v>
      </c>
      <c r="D18" s="206">
        <f>D19</f>
        <v>34610.67</v>
      </c>
      <c r="E18" s="206">
        <f>E19</f>
        <v>28637</v>
      </c>
      <c r="F18" s="256">
        <v>0</v>
      </c>
      <c r="G18" s="256"/>
    </row>
    <row r="19" spans="1:7" ht="30.75">
      <c r="A19" s="203">
        <v>257</v>
      </c>
      <c r="B19" s="204" t="s">
        <v>104</v>
      </c>
      <c r="C19" s="205" t="s">
        <v>103</v>
      </c>
      <c r="D19" s="206">
        <v>34610.67</v>
      </c>
      <c r="E19" s="206">
        <v>28637</v>
      </c>
      <c r="F19" s="256">
        <v>0</v>
      </c>
      <c r="G19" s="256"/>
    </row>
  </sheetData>
  <sheetProtection/>
  <mergeCells count="20">
    <mergeCell ref="D6:D8"/>
    <mergeCell ref="F17:G17"/>
    <mergeCell ref="F18:G18"/>
    <mergeCell ref="F19:G19"/>
    <mergeCell ref="F11:G11"/>
    <mergeCell ref="F12:G12"/>
    <mergeCell ref="F13:G13"/>
    <mergeCell ref="F14:G14"/>
    <mergeCell ref="F15:G15"/>
    <mergeCell ref="F16:G16"/>
    <mergeCell ref="F6:G8"/>
    <mergeCell ref="E6:E8"/>
    <mergeCell ref="C1:E1"/>
    <mergeCell ref="C2:E3"/>
    <mergeCell ref="F9:G9"/>
    <mergeCell ref="F10:G10"/>
    <mergeCell ref="A5:E5"/>
    <mergeCell ref="A6:A8"/>
    <mergeCell ref="B6:B8"/>
    <mergeCell ref="C6:C8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2018-03-26T04:31:12Z</cp:lastPrinted>
  <dcterms:created xsi:type="dcterms:W3CDTF">2009-02-18T11:16:00Z</dcterms:created>
  <dcterms:modified xsi:type="dcterms:W3CDTF">2018-03-26T10:24:42Z</dcterms:modified>
  <cp:category/>
  <cp:version/>
  <cp:contentType/>
  <cp:contentStatus/>
</cp:coreProperties>
</file>